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antos\Downloads\"/>
    </mc:Choice>
  </mc:AlternateContent>
  <xr:revisionPtr revIDLastSave="0" documentId="13_ncr:1_{C6CBDEB0-C911-4992-B29B-4C1ABEF2998E}" xr6:coauthVersionLast="47" xr6:coauthVersionMax="47" xr10:uidLastSave="{00000000-0000-0000-0000-000000000000}"/>
  <bookViews>
    <workbookView xWindow="-120" yWindow="-120" windowWidth="24240" windowHeight="13140" tabRatio="500" xr2:uid="{00000000-000D-0000-FFFF-FFFF00000000}"/>
  </bookViews>
  <sheets>
    <sheet name="Instruções" sheetId="1" r:id="rId1"/>
    <sheet name="Consumo de Energia" sheetId="2" r:id="rId2"/>
    <sheet name="Painel"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B6" i="3" l="1"/>
  <c r="H67" i="2"/>
  <c r="G67" i="2"/>
  <c r="F67" i="2"/>
  <c r="H66" i="2"/>
  <c r="G66" i="2"/>
  <c r="F66" i="2"/>
  <c r="H65" i="2"/>
  <c r="G65" i="2"/>
  <c r="F65" i="2"/>
  <c r="H64" i="2"/>
  <c r="G64" i="2"/>
  <c r="F64" i="2"/>
  <c r="H63" i="2"/>
  <c r="G63" i="2"/>
  <c r="F63" i="2"/>
  <c r="H62" i="2"/>
  <c r="G62" i="2"/>
  <c r="F62" i="2"/>
  <c r="H61" i="2"/>
  <c r="G61" i="2"/>
  <c r="F61" i="2"/>
  <c r="H60" i="2"/>
  <c r="G60" i="2"/>
  <c r="F60" i="2"/>
  <c r="H59" i="2"/>
  <c r="G59" i="2"/>
  <c r="F59" i="2"/>
  <c r="H58" i="2"/>
  <c r="G58" i="2"/>
  <c r="F58" i="2"/>
  <c r="H57" i="2"/>
  <c r="G57" i="2"/>
  <c r="F57" i="2"/>
  <c r="H56" i="2"/>
  <c r="G56" i="2"/>
  <c r="F56" i="2"/>
  <c r="H55" i="2"/>
  <c r="G55" i="2"/>
  <c r="F55" i="2"/>
  <c r="H54" i="2"/>
  <c r="G54" i="2"/>
  <c r="F54" i="2"/>
  <c r="H53" i="2"/>
  <c r="G53" i="2"/>
  <c r="F53" i="2"/>
  <c r="H52" i="2"/>
  <c r="G52" i="2"/>
  <c r="F52" i="2"/>
  <c r="H51" i="2"/>
  <c r="G51" i="2"/>
  <c r="F51" i="2"/>
  <c r="H50" i="2"/>
  <c r="G50" i="2"/>
  <c r="F50" i="2"/>
  <c r="H49" i="2"/>
  <c r="G49" i="2"/>
  <c r="F49" i="2"/>
  <c r="H48" i="2"/>
  <c r="G48" i="2"/>
  <c r="F48" i="2"/>
  <c r="H47" i="2"/>
  <c r="G47" i="2"/>
  <c r="F47" i="2"/>
  <c r="H46" i="2"/>
  <c r="G46" i="2"/>
  <c r="F46" i="2"/>
  <c r="H45" i="2"/>
  <c r="G45" i="2"/>
  <c r="F45" i="2"/>
  <c r="H44" i="2"/>
  <c r="G44" i="2"/>
  <c r="F44" i="2"/>
  <c r="H43" i="2"/>
  <c r="G43" i="2"/>
  <c r="F43" i="2"/>
  <c r="H42" i="2"/>
  <c r="G42" i="2"/>
  <c r="F42" i="2"/>
  <c r="H41" i="2"/>
  <c r="G41" i="2"/>
  <c r="F41" i="2"/>
  <c r="H40" i="2"/>
  <c r="G40" i="2"/>
  <c r="F40" i="2"/>
  <c r="H39" i="2"/>
  <c r="G39" i="2"/>
  <c r="F39" i="2"/>
  <c r="H38" i="2"/>
  <c r="G38" i="2"/>
  <c r="F38" i="2"/>
  <c r="H37" i="2"/>
  <c r="G37" i="2"/>
  <c r="F37" i="2"/>
  <c r="H36" i="2"/>
  <c r="G36" i="2"/>
  <c r="F36" i="2"/>
  <c r="H35" i="2"/>
  <c r="G35" i="2"/>
  <c r="F35" i="2"/>
  <c r="H34" i="2"/>
  <c r="G34" i="2"/>
  <c r="F34" i="2"/>
  <c r="H33" i="2"/>
  <c r="G33" i="2"/>
  <c r="F33" i="2"/>
  <c r="H32" i="2"/>
  <c r="G32" i="2"/>
  <c r="F32" i="2"/>
  <c r="H31" i="2"/>
  <c r="G31" i="2"/>
  <c r="F31" i="2"/>
  <c r="H30" i="2"/>
  <c r="G30" i="2"/>
  <c r="F30" i="2"/>
  <c r="H29" i="2"/>
  <c r="G29" i="2"/>
  <c r="F29" i="2"/>
  <c r="H28" i="2"/>
  <c r="G28" i="2"/>
  <c r="F28" i="2"/>
  <c r="H27" i="2"/>
  <c r="G27" i="2"/>
  <c r="F27" i="2"/>
  <c r="H26" i="2"/>
  <c r="G26" i="2"/>
  <c r="F26" i="2"/>
  <c r="H25" i="2"/>
  <c r="G25" i="2"/>
  <c r="F25" i="2"/>
  <c r="H24" i="2"/>
  <c r="G24" i="2"/>
  <c r="F24" i="2"/>
  <c r="H23" i="2"/>
  <c r="G23" i="2"/>
  <c r="F23" i="2"/>
  <c r="H22" i="2"/>
  <c r="G22" i="2"/>
  <c r="F22" i="2"/>
  <c r="H21" i="2"/>
  <c r="G21" i="2"/>
  <c r="F21" i="2"/>
  <c r="H20" i="2"/>
  <c r="G20" i="2"/>
  <c r="F20" i="2"/>
  <c r="H19" i="2"/>
  <c r="G19" i="2"/>
  <c r="F19" i="2"/>
  <c r="H18" i="2"/>
  <c r="G18" i="2"/>
  <c r="F18" i="2"/>
  <c r="H17" i="2"/>
  <c r="G17" i="2"/>
  <c r="F17" i="2"/>
  <c r="H16" i="2"/>
  <c r="G16" i="2"/>
  <c r="F16" i="2"/>
  <c r="H15" i="2"/>
  <c r="G15" i="2"/>
  <c r="F15" i="2"/>
  <c r="H14" i="2"/>
  <c r="G14" i="2"/>
  <c r="F14" i="2"/>
  <c r="G13" i="2"/>
  <c r="F13" i="2"/>
  <c r="F12" i="2"/>
  <c r="G12" i="2" s="1"/>
  <c r="F11" i="2"/>
  <c r="G11" i="2" s="1"/>
  <c r="F10" i="2"/>
  <c r="G10" i="2" s="1"/>
  <c r="F9" i="2"/>
  <c r="G9" i="2" s="1"/>
  <c r="F8" i="2"/>
  <c r="G8" i="2" s="1"/>
  <c r="H13" i="2" l="1"/>
  <c r="B10" i="3"/>
  <c r="H11" i="2"/>
  <c r="H9" i="2"/>
  <c r="E18" i="3"/>
  <c r="E17" i="3"/>
  <c r="E16" i="3"/>
  <c r="E15" i="3"/>
  <c r="E14" i="3"/>
  <c r="F6" i="3"/>
  <c r="H12" i="2"/>
  <c r="H8" i="2"/>
  <c r="H10" i="2"/>
  <c r="D6" i="3"/>
  <c r="F14" i="3" l="1"/>
  <c r="D14" i="3"/>
  <c r="C14" i="3"/>
  <c r="F18" i="3"/>
  <c r="D18" i="3"/>
  <c r="C18" i="3"/>
  <c r="F15" i="3"/>
  <c r="D15" i="3"/>
  <c r="C15" i="3"/>
  <c r="F16" i="3"/>
  <c r="D16" i="3"/>
  <c r="C16" i="3"/>
  <c r="F17" i="3"/>
  <c r="C17" i="3"/>
  <c r="D17" i="3"/>
</calcChain>
</file>

<file path=xl/sharedStrings.xml><?xml version="1.0" encoding="utf-8"?>
<sst xmlns="http://schemas.openxmlformats.org/spreadsheetml/2006/main" count="58" uniqueCount="55">
  <si>
    <t>⚡  CONTROLE DE CONSUMO DE ENERGIA</t>
  </si>
  <si>
    <t>Descubra quais aparelhos mais pesam na sua conta de luz — e onde economizar de verdade</t>
  </si>
  <si>
    <t>🔌  Cadastro simples</t>
  </si>
  <si>
    <t>⚡  Cálculo automático</t>
  </si>
  <si>
    <t>🏆  Ranking dos vilões</t>
  </si>
  <si>
    <t>Aparelho, potência, horas de uso por dia e dias de uso por mês</t>
  </si>
  <si>
    <t>Consumo em kWh e custo em R$ calculados sozinhos, sem fórmula</t>
  </si>
  <si>
    <t>Veja na hora quais 5 aparelhos mais pesam na sua conta</t>
  </si>
  <si>
    <t>🚀  COMO USAR</t>
  </si>
  <si>
    <t>1</t>
  </si>
  <si>
    <t>Confira sua tarifa</t>
  </si>
  <si>
    <t>Aba "Consumo de Energia": veja na sua última conta de luz o valor do kWh (R$/kWh) e atualize a célula da Tarifa.</t>
  </si>
  <si>
    <t>2</t>
  </si>
  <si>
    <t>Cadastre os aparelhos</t>
  </si>
  <si>
    <t>Um por linha: nome, potência em Watts (geralmente escrita no próprio aparelho ou no manual), quantas horas por dia e quantos dias por mês ele é usado.</t>
  </si>
  <si>
    <t>3</t>
  </si>
  <si>
    <t>Veja o cálculo automático</t>
  </si>
  <si>
    <t>Consumo (kWh/mês), Custo (R$/mês) e % da Conta de cada aparelho aparecem sozinhos.</t>
  </si>
  <si>
    <t>4</t>
  </si>
  <si>
    <t>Confira o Painel</t>
  </si>
  <si>
    <t>A aba Painel mostra o total gasto, o maior vilão da conta e o ranking dos 5 aparelhos que mais pesam, com gráfico.</t>
  </si>
  <si>
    <t>🔎  ONDE ACHAR A POTÊNCIA DO APARELHO</t>
  </si>
  <si>
    <t>Procure uma etiqueta colada no próprio aparelho (geralmente atrás ou embaixo) com a palavra "Potência" ou "W" (Watts). Se não achar, o manual do produto costuma trazer essa informação. Alguns valores típicos pra referência: geladeira 100-200W, chuveiro elétrico 4400-7500W, ar-condicionado 900-1500W, TV 80-200W, micro-ondas 1000-1500W, ferro de passar 1000-1800W.</t>
  </si>
  <si>
    <t>⚠️  Os valores calculados são uma ESTIMATIVA baseada no uso médio informado — sua conta real pode variar por causa de outros fatores da distribuidora (bandeira tarifária, impostos, taxa mínima). Use como guia pra comparar aparelhos entre si, não como valor exato da fatura.</t>
  </si>
  <si>
    <t>🟡  Se uma linha aparecer com fundo AMARELO, é porque falta preencher Potência, Horas/dia ou Dias/mês daquele aparelho — complete os três campos e o cálculo aparece sozinho.</t>
  </si>
  <si>
    <t>Registre seus aparelhos e descubra quem mais pesa na sua conta de luz</t>
  </si>
  <si>
    <t>Tarifa de Energia (R$/kWh)</t>
  </si>
  <si>
    <t>Confira o valor exato na sua última conta de luz</t>
  </si>
  <si>
    <t>Aparelho</t>
  </si>
  <si>
    <t>Potência (W)</t>
  </si>
  <si>
    <t>Horas/dia</t>
  </si>
  <si>
    <t>Dias/mês</t>
  </si>
  <si>
    <t>Consumo Estimado (kWh/mês)</t>
  </si>
  <si>
    <t>Custo Estimado (R$/mês)</t>
  </si>
  <si>
    <t>% da Conta</t>
  </si>
  <si>
    <t>Geladeira</t>
  </si>
  <si>
    <t>Chuveiro Elétrico</t>
  </si>
  <si>
    <t>Ar-condicionado</t>
  </si>
  <si>
    <t>TV</t>
  </si>
  <si>
    <t>micro ondas</t>
  </si>
  <si>
    <t>📊  PAINEL — VISÃO GERAL</t>
  </si>
  <si>
    <t>🔌</t>
  </si>
  <si>
    <t>⚡</t>
  </si>
  <si>
    <t>💰</t>
  </si>
  <si>
    <t>Aparelhos Cadastrados</t>
  </si>
  <si>
    <t>Consumo Total (kWh/mês)</t>
  </si>
  <si>
    <t>Custo Total (R$/mês)</t>
  </si>
  <si>
    <t>🏆</t>
  </si>
  <si>
    <t>Maior Vilão da Conta</t>
  </si>
  <si>
    <t>🏆  SEUS 5 APARELHOS QUE MAIS PESAM NA CONTA</t>
  </si>
  <si>
    <t>#</t>
  </si>
  <si>
    <t>Consumo (kWh/mês)</t>
  </si>
  <si>
    <t>Custo (R$/mês)</t>
  </si>
  <si>
    <t>💡  Dica: aparelhos de aquecimento (chuveiro elétrico, ferro de passar, ar-condicionado) costumam pesar muito na conta mesmo usados poucas horas — porque a potência deles é muito mais alta que a de aparelhos eletrônicos comuns.</t>
  </si>
  <si>
    <t>rádio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</si>
</sst>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0.0%"/>
  </numFmts>
  <fonts count="17" x14ac:knownFonts="1">
    <font>
      <sz val="11"/>
      <color theme="1"/>
      <name val="Calibri"/>
      <family val="2"/>
      <charset val="1"/>
    </font>
    <font>
      <b/>
      <sz val="22"/>
      <color rgb="FFFFFFFF"/>
      <name val="Cambria"/>
      <charset val="1"/>
    </font>
    <font>
      <i/>
      <sz val="10"/>
      <color rgb="FF332D2D"/>
      <name val="Quattrocento Sans"/>
      <charset val="1"/>
    </font>
    <font>
      <b/>
      <sz val="10"/>
      <color rgb="FFFFFFFF"/>
      <name val="Quattrocento Sans"/>
      <charset val="1"/>
    </font>
    <font>
      <sz val="9"/>
      <color rgb="FF332D2D"/>
      <name val="Quattrocento Sans"/>
      <charset val="1"/>
    </font>
    <font>
      <b/>
      <sz val="11"/>
      <color rgb="FFFFFFFF"/>
      <name val="Quattrocento Sans"/>
      <charset val="1"/>
    </font>
    <font>
      <b/>
      <sz val="12"/>
      <color rgb="FFFFFFFF"/>
      <name val="Quattrocento Sans"/>
      <charset val="1"/>
    </font>
    <font>
      <b/>
      <sz val="10"/>
      <color rgb="FF2E6B72"/>
      <name val="Quattrocento Sans"/>
      <charset val="1"/>
    </font>
    <font>
      <b/>
      <sz val="9"/>
      <color rgb="FFB85C52"/>
      <name val="Quattrocento Sans"/>
      <charset val="1"/>
    </font>
    <font>
      <b/>
      <sz val="9"/>
      <color rgb="FF8A6D00"/>
      <name val="Quattrocento Sans"/>
      <charset val="1"/>
    </font>
    <font>
      <b/>
      <sz val="17"/>
      <color rgb="FFFFFFFF"/>
      <name val="Cambria"/>
      <charset val="1"/>
    </font>
    <font>
      <b/>
      <sz val="12"/>
      <color rgb="FF2E6B72"/>
      <name val="Quattrocento Sans"/>
      <charset val="1"/>
    </font>
    <font>
      <i/>
      <sz val="8"/>
      <color rgb="FF7A8A8C"/>
      <name val="Quattrocento Sans"/>
      <charset val="1"/>
    </font>
    <font>
      <b/>
      <sz val="9"/>
      <color rgb="FF332D2D"/>
      <name val="Quattrocento Sans"/>
      <charset val="1"/>
    </font>
    <font>
      <b/>
      <sz val="16"/>
      <color rgb="FFFFFFFF"/>
      <name val="Quattrocento Sans"/>
      <charset val="1"/>
    </font>
    <font>
      <b/>
      <sz val="14"/>
      <color rgb="FF2E6B72"/>
      <name val="Quattrocento Sans"/>
      <charset val="1"/>
    </font>
    <font>
      <i/>
      <sz val="9"/>
      <color rgb="FF332D2D"/>
      <name val="Quattrocento Sans"/>
      <charset val="1"/>
    </font>
  </fonts>
  <fills count="9">
    <fill>
      <patternFill patternType="none"/>
    </fill>
    <fill>
      <patternFill patternType="gray125"/>
    </fill>
    <fill>
      <patternFill patternType="solid">
        <fgColor rgb="FF4F9DA6"/>
        <bgColor rgb="FF7A8A8C"/>
      </patternFill>
    </fill>
    <fill>
      <patternFill patternType="solid">
        <fgColor rgb="FFF6FAFC"/>
        <bgColor rgb="FFF3F8FA"/>
      </patternFill>
    </fill>
    <fill>
      <patternFill patternType="solid">
        <fgColor rgb="FFE8F6F4"/>
        <bgColor rgb="FFF2F2F2"/>
      </patternFill>
    </fill>
    <fill>
      <patternFill patternType="solid">
        <fgColor rgb="FFE3B7AC"/>
        <bgColor rgb="FFB9CBCE"/>
      </patternFill>
    </fill>
    <fill>
      <patternFill patternType="solid">
        <fgColor rgb="FFF3F8FA"/>
        <bgColor rgb="FFF6FAFC"/>
      </patternFill>
    </fill>
    <fill>
      <patternFill patternType="solid">
        <fgColor rgb="FFF6DAD4"/>
        <bgColor rgb="FFD9D9D9"/>
      </patternFill>
    </fill>
    <fill>
      <patternFill patternType="solid">
        <fgColor rgb="FFFFF2A6"/>
        <bgColor rgb="FFF6DAD4"/>
      </patternFill>
    </fill>
  </fills>
  <borders count="3">
    <border>
      <left/>
      <right/>
      <top/>
      <bottom/>
      <diagonal/>
    </border>
    <border>
      <left/>
      <right/>
      <top/>
      <bottom style="thin">
        <color rgb="FF2E6B72"/>
      </bottom>
      <diagonal/>
    </border>
    <border>
      <left/>
      <right/>
      <top/>
      <bottom style="hair">
        <color rgb="FFB9CBCE"/>
      </bottom>
      <diagonal/>
    </border>
  </borders>
  <cellStyleXfs count="1">
    <xf numFmtId="0" fontId="0" fillId="0" borderId="0"/>
  </cellStyleXfs>
  <cellXfs count="41">
    <xf numFmtId="0" fontId="0" fillId="0" borderId="0" xfId="0"/>
    <xf numFmtId="0" fontId="16" fillId="4" borderId="0" xfId="0" applyFont="1" applyFill="1" applyBorder="1" applyAlignment="1">
      <alignment horizontal="left" vertical="center" wrapText="1"/>
    </xf>
    <xf numFmtId="0" fontId="11" fillId="7" borderId="0" xfId="0" applyFont="1" applyFill="1" applyBorder="1" applyAlignment="1">
      <alignment horizontal="center" vertical="center" wrapText="1"/>
    </xf>
    <xf numFmtId="0" fontId="12" fillId="0" borderId="0" xfId="0" applyFont="1" applyBorder="1" applyAlignment="1">
      <alignment horizontal="left" vertical="center" wrapText="1"/>
    </xf>
    <xf numFmtId="0" fontId="10" fillId="2" borderId="0" xfId="0" applyFont="1" applyFill="1" applyBorder="1" applyAlignment="1">
      <alignment horizontal="center" vertical="center" wrapText="1"/>
    </xf>
    <xf numFmtId="0" fontId="9" fillId="8" borderId="0" xfId="0" applyFont="1" applyFill="1" applyBorder="1" applyAlignment="1">
      <alignment horizontal="center" vertical="center" wrapText="1"/>
    </xf>
    <xf numFmtId="0" fontId="8" fillId="7" borderId="0" xfId="0" applyFont="1" applyFill="1" applyBorder="1" applyAlignment="1">
      <alignment horizontal="center" vertical="center" wrapText="1"/>
    </xf>
    <xf numFmtId="0" fontId="4" fillId="6" borderId="0" xfId="0" applyFont="1" applyFill="1" applyBorder="1" applyAlignment="1">
      <alignment horizontal="left" vertical="center" wrapText="1"/>
    </xf>
    <xf numFmtId="0" fontId="4" fillId="3" borderId="0" xfId="0" applyFont="1" applyFill="1" applyBorder="1" applyAlignment="1">
      <alignment horizontal="left" vertical="center" wrapText="1"/>
    </xf>
    <xf numFmtId="0" fontId="5" fillId="5"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0" fillId="0" borderId="0" xfId="0" applyAlignment="1"/>
    <xf numFmtId="0" fontId="6" fillId="2" borderId="0" xfId="0" applyFont="1" applyFill="1" applyAlignment="1">
      <alignment horizontal="center" vertical="center" wrapText="1"/>
    </xf>
    <xf numFmtId="0" fontId="7" fillId="3" borderId="0" xfId="0" applyFont="1" applyFill="1" applyAlignment="1">
      <alignment horizontal="left" vertical="center" wrapText="1"/>
    </xf>
    <xf numFmtId="0" fontId="7" fillId="6" borderId="0" xfId="0" applyFont="1" applyFill="1" applyAlignment="1">
      <alignment horizontal="left" vertical="center" wrapText="1"/>
    </xf>
    <xf numFmtId="4" fontId="11" fillId="4" borderId="0" xfId="0" applyNumberFormat="1" applyFont="1" applyFill="1" applyAlignment="1" applyProtection="1">
      <alignment horizontal="center" vertical="center" wrapText="1"/>
      <protection locked="0"/>
    </xf>
    <xf numFmtId="0" fontId="13" fillId="7" borderId="1" xfId="0"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164" fontId="4" fillId="3" borderId="2" xfId="0" applyNumberFormat="1" applyFont="1" applyFill="1" applyBorder="1" applyAlignment="1" applyProtection="1">
      <alignment horizontal="right" vertical="center"/>
      <protection locked="0"/>
    </xf>
    <xf numFmtId="165" fontId="4" fillId="3" borderId="2" xfId="0" applyNumberFormat="1" applyFont="1" applyFill="1" applyBorder="1" applyAlignment="1">
      <alignment horizontal="right" vertical="center"/>
    </xf>
    <xf numFmtId="166" fontId="4" fillId="3" borderId="2" xfId="0" applyNumberFormat="1" applyFont="1" applyFill="1" applyBorder="1" applyAlignment="1">
      <alignment horizontal="center" vertical="center" wrapText="1"/>
    </xf>
    <xf numFmtId="0" fontId="4" fillId="6" borderId="2" xfId="0" applyFont="1" applyFill="1" applyBorder="1" applyAlignment="1" applyProtection="1">
      <alignment horizontal="left" vertical="center" wrapText="1"/>
      <protection locked="0"/>
    </xf>
    <xf numFmtId="164" fontId="4" fillId="6" borderId="2" xfId="0" applyNumberFormat="1" applyFont="1" applyFill="1" applyBorder="1" applyAlignment="1" applyProtection="1">
      <alignment horizontal="right" vertical="center"/>
      <protection locked="0"/>
    </xf>
    <xf numFmtId="165" fontId="4" fillId="6" borderId="2" xfId="0" applyNumberFormat="1" applyFont="1" applyFill="1" applyBorder="1" applyAlignment="1">
      <alignment horizontal="right" vertical="center"/>
    </xf>
    <xf numFmtId="166" fontId="4" fillId="6" borderId="2" xfId="0" applyNumberFormat="1" applyFont="1" applyFill="1" applyBorder="1" applyAlignment="1">
      <alignment horizontal="center" vertical="center" wrapText="1"/>
    </xf>
    <xf numFmtId="0" fontId="14" fillId="2" borderId="0" xfId="0" applyFont="1" applyFill="1" applyAlignment="1">
      <alignment horizontal="center" vertical="center" wrapText="1"/>
    </xf>
    <xf numFmtId="0" fontId="14" fillId="5" borderId="0" xfId="0" applyFont="1" applyFill="1" applyAlignment="1">
      <alignment horizontal="center" vertical="center" wrapText="1"/>
    </xf>
    <xf numFmtId="0" fontId="13" fillId="4" borderId="0" xfId="0" applyFont="1" applyFill="1" applyAlignment="1">
      <alignment horizontal="center" vertical="center" wrapText="1"/>
    </xf>
    <xf numFmtId="0" fontId="13" fillId="7" borderId="0" xfId="0" applyFont="1" applyFill="1" applyAlignment="1">
      <alignment horizontal="center" vertical="center" wrapText="1"/>
    </xf>
    <xf numFmtId="1" fontId="15" fillId="4" borderId="0" xfId="0" applyNumberFormat="1" applyFont="1" applyFill="1" applyAlignment="1">
      <alignment horizontal="center" vertical="center" wrapText="1"/>
    </xf>
    <xf numFmtId="4" fontId="15" fillId="4" borderId="0" xfId="0" applyNumberFormat="1" applyFont="1" applyFill="1" applyAlignment="1">
      <alignment horizontal="center" vertical="center" wrapText="1"/>
    </xf>
    <xf numFmtId="4" fontId="15" fillId="7" borderId="0" xfId="0" applyNumberFormat="1" applyFont="1" applyFill="1" applyAlignment="1">
      <alignment horizontal="center" vertical="center" wrapText="1"/>
    </xf>
    <xf numFmtId="1" fontId="13" fillId="3" borderId="2" xfId="0" applyNumberFormat="1" applyFont="1" applyFill="1" applyBorder="1" applyAlignment="1">
      <alignment horizontal="center" vertical="center" wrapText="1"/>
    </xf>
    <xf numFmtId="0" fontId="4" fillId="3" borderId="2" xfId="0" applyFont="1" applyFill="1" applyBorder="1" applyAlignment="1">
      <alignment horizontal="left" vertical="center" wrapText="1"/>
    </xf>
    <xf numFmtId="4" fontId="4" fillId="3" borderId="2" xfId="0" applyNumberFormat="1" applyFont="1" applyFill="1" applyBorder="1" applyAlignment="1">
      <alignment horizontal="center" vertical="center" wrapText="1"/>
    </xf>
    <xf numFmtId="1" fontId="13" fillId="6" borderId="2" xfId="0" applyNumberFormat="1" applyFont="1" applyFill="1" applyBorder="1" applyAlignment="1">
      <alignment horizontal="center" vertical="center" wrapText="1"/>
    </xf>
    <xf numFmtId="0" fontId="4" fillId="6" borderId="2" xfId="0" applyFont="1" applyFill="1" applyBorder="1" applyAlignment="1">
      <alignment horizontal="left" vertical="center" wrapText="1"/>
    </xf>
    <xf numFmtId="4" fontId="4" fillId="6" borderId="2" xfId="0" applyNumberFormat="1" applyFont="1" applyFill="1" applyBorder="1" applyAlignment="1">
      <alignment horizontal="center" vertical="center" wrapText="1"/>
    </xf>
  </cellXfs>
  <cellStyles count="1">
    <cellStyle name="Normal" xfId="0" builtinId="0"/>
  </cellStyles>
  <dxfs count="2">
    <dxf>
      <font>
        <b/>
        <color rgb="FF8A6D00"/>
      </font>
      <fill>
        <patternFill>
          <bgColor rgb="FFFFF2A6"/>
        </patternFill>
      </fill>
    </dxf>
    <dxf>
      <font>
        <b/>
        <color rgb="FFB85C52"/>
      </font>
      <fill>
        <patternFill>
          <bgColor rgb="FFF6DAD4"/>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D00"/>
      <rgbColor rgb="FF800080"/>
      <rgbColor rgb="FF2E6B72"/>
      <rgbColor rgb="FFB9CBCE"/>
      <rgbColor rgb="FF7A8A8C"/>
      <rgbColor rgb="FF9999FF"/>
      <rgbColor rgb="FFB85C52"/>
      <rgbColor rgb="FFF6FAFC"/>
      <rgbColor rgb="FFE8F6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3F8FA"/>
      <rgbColor rgb="FFF2F2F2"/>
      <rgbColor rgb="FFFFF2A6"/>
      <rgbColor rgb="FF99CCFF"/>
      <rgbColor rgb="FFE3B7AC"/>
      <rgbColor rgb="FFCC99FF"/>
      <rgbColor rgb="FFF6DAD4"/>
      <rgbColor rgb="FF3366FF"/>
      <rgbColor rgb="FF33CCCC"/>
      <rgbColor rgb="FF738B42"/>
      <rgbColor rgb="FFFFCC00"/>
      <rgbColor rgb="FFFF9900"/>
      <rgbColor rgb="FFFF6600"/>
      <rgbColor rgb="FF595959"/>
      <rgbColor rgb="FF96B656"/>
      <rgbColor rgb="FF003366"/>
      <rgbColor rgb="FF4F9DA6"/>
      <rgbColor rgb="FF003300"/>
      <rgbColor rgb="FF262626"/>
      <rgbColor rgb="FF993300"/>
      <rgbColor rgb="FF993366"/>
      <rgbColor rgb="FF333399"/>
      <rgbColor rgb="FF332D2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c:style val="2"/>
  <c:chart>
    <c:title>
      <c:tx>
        <c:rich>
          <a:bodyPr rot="0"/>
          <a:lstStyle/>
          <a:p>
            <a:pPr>
              <a:defRPr sz="1800" b="1" strike="noStrike" spc="-1">
                <a:solidFill>
                  <a:srgbClr val="000000"/>
                </a:solidFill>
                <a:latin typeface="Calibri"/>
              </a:defRPr>
            </a:pPr>
            <a:r>
              <a:rPr lang="pt-BR" sz="1800" b="1" strike="noStrike" spc="-1">
                <a:solidFill>
                  <a:srgbClr val="00B050"/>
                </a:solidFill>
                <a:latin typeface="Calibri"/>
              </a:rPr>
              <a:t>Top 5 aparelhos que mais pesam na conta (R$/mês)</a:t>
            </a:r>
          </a:p>
        </c:rich>
      </c:tx>
      <c:overlay val="0"/>
      <c:spPr>
        <a:noFill/>
        <a:ln w="0">
          <a:noFill/>
        </a:ln>
      </c:spPr>
    </c:title>
    <c:autoTitleDeleted val="0"/>
    <c:plotArea>
      <c:layout/>
      <c:barChart>
        <c:barDir val="bar"/>
        <c:grouping val="clustered"/>
        <c:varyColors val="0"/>
        <c:ser>
          <c:idx val="0"/>
          <c:order val="0"/>
          <c:tx>
            <c:strRef>
              <c:f>Painel!$E$13</c:f>
              <c:strCache>
                <c:ptCount val="1"/>
                <c:pt idx="0">
                  <c:v>Custo (R$/mês)</c:v>
                </c:pt>
              </c:strCache>
            </c:strRef>
          </c:tx>
          <c:spPr>
            <a:gradFill>
              <a:gsLst>
                <a:gs pos="0">
                  <a:srgbClr val="738B42"/>
                </a:gs>
                <a:gs pos="80000">
                  <a:srgbClr val="96B556"/>
                </a:gs>
                <a:gs pos="100000">
                  <a:srgbClr val="96B656"/>
                </a:gs>
              </a:gsLst>
              <a:lin ang="16200000"/>
            </a:gradFill>
            <a:ln w="0">
              <a:noFill/>
            </a:ln>
          </c:spPr>
          <c:invertIfNegative val="0"/>
          <c:dLbls>
            <c:spPr>
              <a:noFill/>
              <a:ln>
                <a:noFill/>
              </a:ln>
              <a:effectLst/>
            </c:spPr>
            <c:txPr>
              <a:bodyPr wrap="square"/>
              <a:lstStyle/>
              <a:p>
                <a:pPr>
                  <a:defRPr sz="900" b="0" strike="noStrike" spc="-1">
                    <a:solidFill>
                      <a:srgbClr val="D9D9D9"/>
                    </a:solidFill>
                    <a:latin typeface="Calibri"/>
                  </a:defRPr>
                </a:pPr>
                <a:endParaRPr lang="pt-B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Painel!$C$14:$C$18</c:f>
              <c:strCache>
                <c:ptCount val="5"/>
                <c:pt idx="0">
                  <c:v>rádio</c:v>
                </c:pt>
                <c:pt idx="1">
                  <c:v>Chuveiro Elétrico</c:v>
                </c:pt>
                <c:pt idx="2">
                  <c:v>Ar-condicionado</c:v>
                </c:pt>
                <c:pt idx="3">
                  <c:v>micro ondas</c:v>
                </c:pt>
                <c:pt idx="4">
                  <c:v>TV</c:v>
                </c:pt>
              </c:strCache>
            </c:strRef>
          </c:cat>
          <c:val>
            <c:numRef>
              <c:f>Painel!$E$14:$E$18</c:f>
              <c:numCache>
                <c:formatCode>#,##0.00</c:formatCode>
                <c:ptCount val="5"/>
                <c:pt idx="0">
                  <c:v>540</c:v>
                </c:pt>
                <c:pt idx="1">
                  <c:v>123.75</c:v>
                </c:pt>
                <c:pt idx="2">
                  <c:v>108</c:v>
                </c:pt>
                <c:pt idx="3">
                  <c:v>90</c:v>
                </c:pt>
                <c:pt idx="4">
                  <c:v>45</c:v>
                </c:pt>
              </c:numCache>
            </c:numRef>
          </c:val>
          <c:extLst>
            <c:ext xmlns:c16="http://schemas.microsoft.com/office/drawing/2014/chart" uri="{C3380CC4-5D6E-409C-BE32-E72D297353CC}">
              <c16:uniqueId val="{00000000-6177-4942-9128-C8DA5737FA74}"/>
            </c:ext>
          </c:extLst>
        </c:ser>
        <c:dLbls>
          <c:showLegendKey val="0"/>
          <c:showVal val="0"/>
          <c:showCatName val="0"/>
          <c:showSerName val="0"/>
          <c:showPercent val="0"/>
          <c:showBubbleSize val="0"/>
        </c:dLbls>
        <c:gapWidth val="115"/>
        <c:overlap val="-20"/>
        <c:axId val="82231493"/>
        <c:axId val="836725"/>
      </c:barChart>
      <c:catAx>
        <c:axId val="82231493"/>
        <c:scaling>
          <c:orientation val="minMax"/>
        </c:scaling>
        <c:delete val="0"/>
        <c:axPos val="l"/>
        <c:numFmt formatCode="General" sourceLinked="0"/>
        <c:majorTickMark val="none"/>
        <c:minorTickMark val="none"/>
        <c:tickLblPos val="nextTo"/>
        <c:spPr>
          <a:ln w="12600">
            <a:solidFill>
              <a:srgbClr val="F2F2F2"/>
            </a:solidFill>
            <a:round/>
          </a:ln>
        </c:spPr>
        <c:txPr>
          <a:bodyPr/>
          <a:lstStyle/>
          <a:p>
            <a:pPr>
              <a:defRPr sz="900" b="0" strike="noStrike" spc="-1">
                <a:solidFill>
                  <a:srgbClr val="D9D9D9"/>
                </a:solidFill>
                <a:latin typeface="Calibri"/>
              </a:defRPr>
            </a:pPr>
            <a:endParaRPr lang="pt-BR"/>
          </a:p>
        </c:txPr>
        <c:crossAx val="836725"/>
        <c:crosses val="autoZero"/>
        <c:auto val="1"/>
        <c:lblAlgn val="ctr"/>
        <c:lblOffset val="100"/>
        <c:noMultiLvlLbl val="0"/>
      </c:catAx>
      <c:valAx>
        <c:axId val="836725"/>
        <c:scaling>
          <c:orientation val="minMax"/>
        </c:scaling>
        <c:delete val="0"/>
        <c:axPos val="b"/>
        <c:majorGridlines>
          <c:spPr>
            <a:ln w="9360">
              <a:solidFill>
                <a:srgbClr val="F2F2F2"/>
              </a:solidFill>
              <a:round/>
            </a:ln>
          </c:spPr>
        </c:majorGridlines>
        <c:title>
          <c:tx>
            <c:rich>
              <a:bodyPr rot="0"/>
              <a:lstStyle/>
              <a:p>
                <a:pPr>
                  <a:defRPr lang="pt-BR" sz="900" b="1" strike="noStrike" spc="-1">
                    <a:solidFill>
                      <a:srgbClr val="D9D9D9"/>
                    </a:solidFill>
                    <a:latin typeface="Calibri"/>
                  </a:defRPr>
                </a:pPr>
                <a:r>
                  <a:rPr lang="pt-BR" sz="900" b="1" strike="noStrike" spc="-1">
                    <a:solidFill>
                      <a:srgbClr val="D9D9D9"/>
                    </a:solidFill>
                    <a:latin typeface="Calibri"/>
                  </a:rPr>
                  <a:t>R$</a:t>
                </a:r>
              </a:p>
            </c:rich>
          </c:tx>
          <c:overlay val="0"/>
          <c:spPr>
            <a:noFill/>
            <a:ln w="0">
              <a:noFill/>
            </a:ln>
          </c:spPr>
        </c:title>
        <c:numFmt formatCode="#,##0.00" sourceLinked="0"/>
        <c:majorTickMark val="none"/>
        <c:minorTickMark val="none"/>
        <c:tickLblPos val="nextTo"/>
        <c:spPr>
          <a:ln w="9360">
            <a:noFill/>
          </a:ln>
        </c:spPr>
        <c:txPr>
          <a:bodyPr/>
          <a:lstStyle/>
          <a:p>
            <a:pPr>
              <a:defRPr sz="900" b="0" strike="noStrike" spc="-1">
                <a:solidFill>
                  <a:srgbClr val="D9D9D9"/>
                </a:solidFill>
                <a:latin typeface="Calibri"/>
              </a:defRPr>
            </a:pPr>
            <a:endParaRPr lang="pt-BR"/>
          </a:p>
        </c:txPr>
        <c:crossAx val="82231493"/>
        <c:crosses val="autoZero"/>
        <c:crossBetween val="between"/>
      </c:valAx>
      <c:spPr>
        <a:noFill/>
        <a:ln w="0">
          <a:noFill/>
        </a:ln>
      </c:spPr>
    </c:plotArea>
    <c:plotVisOnly val="1"/>
    <c:dispBlanksAs val="gap"/>
    <c:showDLblsOverMax val="1"/>
  </c:chart>
  <c:spPr>
    <a:gradFill>
      <a:gsLst>
        <a:gs pos="0">
          <a:srgbClr val="595959"/>
        </a:gs>
        <a:gs pos="100000">
          <a:srgbClr val="262626"/>
        </a:gs>
      </a:gsLst>
      <a:path path="circle">
        <a:fillToRect l="50000" t="50000" r="50000" b="50000"/>
      </a:path>
    </a:gradFill>
    <a:ln w="9360">
      <a:noFill/>
    </a:ln>
  </c:sp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152280</xdr:colOff>
      <xdr:row>1</xdr:row>
      <xdr:rowOff>1440</xdr:rowOff>
    </xdr:from>
    <xdr:to>
      <xdr:col>17</xdr:col>
      <xdr:colOff>170280</xdr:colOff>
      <xdr:row>14</xdr:row>
      <xdr:rowOff>100080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7"/>
  <sheetViews>
    <sheetView showGridLines="0" tabSelected="1" zoomScaleNormal="100" workbookViewId="0">
      <pane ySplit="3" topLeftCell="A4" activePane="bottomLeft" state="frozen"/>
      <selection pane="bottomLeft" activeCell="Q10" sqref="Q10"/>
    </sheetView>
  </sheetViews>
  <sheetFormatPr defaultColWidth="8.7109375" defaultRowHeight="15" x14ac:dyDescent="0.25"/>
  <cols>
    <col min="1" max="1" width="4" style="14" customWidth="1"/>
    <col min="2" max="2" width="3" style="14" customWidth="1"/>
    <col min="3" max="3" width="24" style="14" customWidth="1"/>
    <col min="4" max="4" width="3" style="14" customWidth="1"/>
    <col min="5" max="5" width="24" style="14" customWidth="1"/>
    <col min="6" max="6" width="3" style="14" customWidth="1"/>
    <col min="7" max="7" width="24" style="14" customWidth="1"/>
    <col min="8" max="12" width="3" style="14" customWidth="1"/>
  </cols>
  <sheetData>
    <row r="2" spans="2:13" ht="30" customHeight="1" x14ac:dyDescent="0.25">
      <c r="B2" s="13" t="s">
        <v>0</v>
      </c>
      <c r="C2" s="13"/>
      <c r="D2" s="13"/>
      <c r="E2" s="13"/>
      <c r="F2" s="13"/>
      <c r="G2" s="13"/>
      <c r="H2" s="13"/>
      <c r="I2" s="13"/>
      <c r="J2" s="13"/>
      <c r="K2" s="13"/>
      <c r="L2" s="13"/>
      <c r="M2" s="13"/>
    </row>
    <row r="3" spans="2:13" ht="30" customHeight="1" x14ac:dyDescent="0.25">
      <c r="B3" s="13"/>
      <c r="C3" s="13"/>
      <c r="D3" s="13"/>
      <c r="E3" s="13"/>
      <c r="F3" s="13"/>
      <c r="G3" s="13"/>
      <c r="H3" s="13"/>
      <c r="I3" s="13"/>
      <c r="J3" s="13"/>
      <c r="K3" s="13"/>
      <c r="L3" s="13"/>
      <c r="M3" s="13"/>
    </row>
    <row r="4" spans="2:13" ht="19.5" customHeight="1" x14ac:dyDescent="0.25">
      <c r="B4" s="12" t="s">
        <v>1</v>
      </c>
      <c r="C4" s="12"/>
      <c r="D4" s="12"/>
      <c r="E4" s="12"/>
      <c r="F4" s="12"/>
      <c r="G4" s="12"/>
      <c r="H4" s="12"/>
      <c r="I4" s="12"/>
      <c r="J4" s="12"/>
      <c r="K4" s="12"/>
    </row>
    <row r="6" spans="2:13" ht="21.75" customHeight="1" x14ac:dyDescent="0.25">
      <c r="B6" s="11" t="s">
        <v>2</v>
      </c>
      <c r="C6" s="11"/>
      <c r="D6" s="11"/>
      <c r="E6" s="11"/>
      <c r="F6" s="11" t="s">
        <v>3</v>
      </c>
      <c r="G6" s="11"/>
      <c r="H6" s="11"/>
      <c r="I6" s="11"/>
      <c r="J6" s="11" t="s">
        <v>4</v>
      </c>
      <c r="K6" s="11"/>
      <c r="L6" s="11"/>
      <c r="M6" s="11"/>
    </row>
    <row r="7" spans="2:13" ht="18" customHeight="1" x14ac:dyDescent="0.25">
      <c r="B7" s="10" t="s">
        <v>5</v>
      </c>
      <c r="C7" s="10"/>
      <c r="D7" s="10"/>
      <c r="E7" s="10"/>
      <c r="F7" s="10" t="s">
        <v>6</v>
      </c>
      <c r="G7" s="10"/>
      <c r="H7" s="10"/>
      <c r="I7" s="10"/>
      <c r="J7" s="10" t="s">
        <v>7</v>
      </c>
      <c r="K7" s="10"/>
      <c r="L7" s="10"/>
      <c r="M7" s="10"/>
    </row>
    <row r="8" spans="2:13" ht="18" customHeight="1" x14ac:dyDescent="0.25">
      <c r="B8" s="10"/>
      <c r="C8" s="10"/>
      <c r="D8" s="10"/>
      <c r="E8" s="10"/>
      <c r="F8" s="10"/>
      <c r="G8" s="10"/>
      <c r="H8" s="10"/>
      <c r="I8" s="10"/>
      <c r="J8" s="10"/>
      <c r="K8" s="10"/>
      <c r="L8" s="10"/>
      <c r="M8" s="10"/>
    </row>
    <row r="9" spans="2:13" ht="18" customHeight="1" x14ac:dyDescent="0.25">
      <c r="B9" s="10"/>
      <c r="C9" s="10"/>
      <c r="D9" s="10"/>
      <c r="E9" s="10"/>
      <c r="F9" s="10"/>
      <c r="G9" s="10"/>
      <c r="H9" s="10"/>
      <c r="I9" s="10"/>
      <c r="J9" s="10"/>
      <c r="K9" s="10"/>
      <c r="L9" s="10"/>
      <c r="M9" s="10"/>
    </row>
    <row r="11" spans="2:13" ht="15" customHeight="1" x14ac:dyDescent="0.25">
      <c r="B11" s="9" t="s">
        <v>8</v>
      </c>
      <c r="C11" s="9"/>
      <c r="D11" s="9"/>
      <c r="E11" s="9"/>
      <c r="F11" s="9"/>
      <c r="G11" s="9"/>
      <c r="H11" s="9"/>
      <c r="I11" s="9"/>
      <c r="J11" s="9"/>
      <c r="K11" s="9"/>
    </row>
    <row r="13" spans="2:13" ht="31.5" customHeight="1" x14ac:dyDescent="0.25">
      <c r="B13" s="15" t="s">
        <v>9</v>
      </c>
      <c r="C13" s="16" t="s">
        <v>10</v>
      </c>
      <c r="D13" s="8" t="s">
        <v>11</v>
      </c>
      <c r="E13" s="8"/>
      <c r="F13" s="8"/>
      <c r="G13" s="8"/>
      <c r="H13" s="8"/>
      <c r="I13" s="8"/>
      <c r="J13" s="8"/>
      <c r="K13" s="8"/>
    </row>
    <row r="14" spans="2:13" ht="31.5" customHeight="1" x14ac:dyDescent="0.25">
      <c r="B14" s="15" t="s">
        <v>12</v>
      </c>
      <c r="C14" s="17" t="s">
        <v>13</v>
      </c>
      <c r="D14" s="7" t="s">
        <v>14</v>
      </c>
      <c r="E14" s="7"/>
      <c r="F14" s="7"/>
      <c r="G14" s="7"/>
      <c r="H14" s="7"/>
      <c r="I14" s="7"/>
      <c r="J14" s="7"/>
      <c r="K14" s="7"/>
    </row>
    <row r="15" spans="2:13" ht="31.5" customHeight="1" x14ac:dyDescent="0.25">
      <c r="B15" s="15" t="s">
        <v>15</v>
      </c>
      <c r="C15" s="16" t="s">
        <v>16</v>
      </c>
      <c r="D15" s="8" t="s">
        <v>17</v>
      </c>
      <c r="E15" s="8"/>
      <c r="F15" s="8"/>
      <c r="G15" s="8"/>
      <c r="H15" s="8"/>
      <c r="I15" s="8"/>
      <c r="J15" s="8"/>
      <c r="K15" s="8"/>
    </row>
    <row r="16" spans="2:13" ht="31.5" customHeight="1" x14ac:dyDescent="0.25">
      <c r="B16" s="15" t="s">
        <v>18</v>
      </c>
      <c r="C16" s="17" t="s">
        <v>19</v>
      </c>
      <c r="D16" s="7" t="s">
        <v>20</v>
      </c>
      <c r="E16" s="7"/>
      <c r="F16" s="7"/>
      <c r="G16" s="7"/>
      <c r="H16" s="7"/>
      <c r="I16" s="7"/>
      <c r="J16" s="7"/>
      <c r="K16" s="7"/>
    </row>
    <row r="18" spans="2:11" ht="15" customHeight="1" x14ac:dyDescent="0.25">
      <c r="B18" s="9" t="s">
        <v>21</v>
      </c>
      <c r="C18" s="9"/>
      <c r="D18" s="9"/>
      <c r="E18" s="9"/>
      <c r="F18" s="9"/>
      <c r="G18" s="9"/>
      <c r="H18" s="9"/>
      <c r="I18" s="9"/>
      <c r="J18" s="9"/>
      <c r="K18" s="9"/>
    </row>
    <row r="19" spans="2:11" ht="18" customHeight="1" x14ac:dyDescent="0.25">
      <c r="B19" s="8" t="s">
        <v>22</v>
      </c>
      <c r="C19" s="8"/>
      <c r="D19" s="8"/>
      <c r="E19" s="8"/>
      <c r="F19" s="8"/>
      <c r="G19" s="8"/>
      <c r="H19" s="8"/>
      <c r="I19" s="8"/>
      <c r="J19" s="8"/>
      <c r="K19" s="8"/>
    </row>
    <row r="20" spans="2:11" ht="18" customHeight="1" x14ac:dyDescent="0.25">
      <c r="B20" s="8"/>
      <c r="C20" s="8"/>
      <c r="D20" s="8"/>
      <c r="E20" s="8"/>
      <c r="F20" s="8"/>
      <c r="G20" s="8"/>
      <c r="H20" s="8"/>
      <c r="I20" s="8"/>
      <c r="J20" s="8"/>
      <c r="K20" s="8"/>
    </row>
    <row r="21" spans="2:11" ht="18" customHeight="1" x14ac:dyDescent="0.25">
      <c r="B21" s="8"/>
      <c r="C21" s="8"/>
      <c r="D21" s="8"/>
      <c r="E21" s="8"/>
      <c r="F21" s="8"/>
      <c r="G21" s="8"/>
      <c r="H21" s="8"/>
      <c r="I21" s="8"/>
      <c r="J21" s="8"/>
      <c r="K21" s="8"/>
    </row>
    <row r="23" spans="2:11" ht="25.5" customHeight="1" x14ac:dyDescent="0.25">
      <c r="B23" s="6" t="s">
        <v>23</v>
      </c>
      <c r="C23" s="6"/>
      <c r="D23" s="6"/>
      <c r="E23" s="6"/>
      <c r="F23" s="6"/>
      <c r="G23" s="6"/>
      <c r="H23" s="6"/>
      <c r="I23" s="6"/>
      <c r="J23" s="6"/>
      <c r="K23" s="6"/>
    </row>
    <row r="24" spans="2:11" ht="25.5" customHeight="1" x14ac:dyDescent="0.25">
      <c r="B24" s="6"/>
      <c r="C24" s="6"/>
      <c r="D24" s="6"/>
      <c r="E24" s="6"/>
      <c r="F24" s="6"/>
      <c r="G24" s="6"/>
      <c r="H24" s="6"/>
      <c r="I24" s="6"/>
      <c r="J24" s="6"/>
      <c r="K24" s="6"/>
    </row>
    <row r="26" spans="2:11" ht="25.5" customHeight="1" x14ac:dyDescent="0.25">
      <c r="B26" s="5" t="s">
        <v>24</v>
      </c>
      <c r="C26" s="5"/>
      <c r="D26" s="5"/>
      <c r="E26" s="5"/>
      <c r="F26" s="5"/>
      <c r="G26" s="5"/>
      <c r="H26" s="5"/>
      <c r="I26" s="5"/>
      <c r="J26" s="5"/>
      <c r="K26" s="5"/>
    </row>
    <row r="27" spans="2:11" ht="18" customHeight="1" x14ac:dyDescent="0.25">
      <c r="B27" s="5"/>
      <c r="C27" s="5"/>
      <c r="D27" s="5"/>
      <c r="E27" s="5"/>
      <c r="F27" s="5"/>
      <c r="G27" s="5"/>
      <c r="H27" s="5"/>
      <c r="I27" s="5"/>
      <c r="J27" s="5"/>
      <c r="K27" s="5"/>
    </row>
  </sheetData>
  <sheetProtection sheet="1" autoFilter="0"/>
  <mergeCells count="17">
    <mergeCell ref="B23:K24"/>
    <mergeCell ref="B26:K27"/>
    <mergeCell ref="D14:K14"/>
    <mergeCell ref="D15:K15"/>
    <mergeCell ref="D16:K16"/>
    <mergeCell ref="B18:K18"/>
    <mergeCell ref="B19:K21"/>
    <mergeCell ref="B7:E9"/>
    <mergeCell ref="F7:I9"/>
    <mergeCell ref="J7:M9"/>
    <mergeCell ref="B11:K11"/>
    <mergeCell ref="D13:K13"/>
    <mergeCell ref="B2:M3"/>
    <mergeCell ref="B4:K4"/>
    <mergeCell ref="B6:E6"/>
    <mergeCell ref="F6:I6"/>
    <mergeCell ref="J6:M6"/>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67"/>
  <sheetViews>
    <sheetView showGridLines="0" zoomScaleNormal="100" workbookViewId="0">
      <pane xSplit="1" ySplit="7" topLeftCell="B8" activePane="bottomRight" state="frozen"/>
      <selection pane="topRight" activeCell="B1" sqref="B1"/>
      <selection pane="bottomLeft" activeCell="A8" sqref="A8"/>
      <selection pane="bottomRight" activeCell="D10" sqref="D10"/>
    </sheetView>
  </sheetViews>
  <sheetFormatPr defaultColWidth="8.7109375" defaultRowHeight="15" x14ac:dyDescent="0.25"/>
  <cols>
    <col min="1" max="1" width="3" style="14" customWidth="1"/>
    <col min="2" max="2" width="26" style="14" customWidth="1"/>
    <col min="3" max="3" width="14" style="14" customWidth="1"/>
    <col min="4" max="5" width="12" style="14" customWidth="1"/>
    <col min="6" max="6" width="18" style="14" customWidth="1"/>
    <col min="7" max="7" width="16" style="14" customWidth="1"/>
    <col min="8" max="8" width="12" style="14" customWidth="1"/>
  </cols>
  <sheetData>
    <row r="2" spans="2:8" ht="30" customHeight="1" x14ac:dyDescent="0.25">
      <c r="B2" s="4" t="s">
        <v>0</v>
      </c>
      <c r="C2" s="4"/>
      <c r="D2" s="4"/>
      <c r="E2" s="4"/>
      <c r="F2" s="4"/>
      <c r="G2" s="4"/>
      <c r="H2" s="4"/>
    </row>
    <row r="3" spans="2:8" ht="19.5" customHeight="1" x14ac:dyDescent="0.25">
      <c r="B3" s="12" t="s">
        <v>25</v>
      </c>
      <c r="C3" s="12"/>
      <c r="D3" s="12"/>
      <c r="E3" s="12"/>
      <c r="F3" s="12"/>
      <c r="G3" s="12"/>
      <c r="H3" s="12"/>
    </row>
    <row r="5" spans="2:8" ht="21.75" customHeight="1" x14ac:dyDescent="0.25">
      <c r="B5" s="11" t="s">
        <v>26</v>
      </c>
      <c r="C5" s="11"/>
      <c r="D5" s="18">
        <v>0.75</v>
      </c>
      <c r="F5" s="3" t="s">
        <v>27</v>
      </c>
      <c r="G5" s="3"/>
      <c r="H5" s="3"/>
    </row>
    <row r="7" spans="2:8" ht="24" customHeight="1" x14ac:dyDescent="0.25">
      <c r="B7" s="19" t="s">
        <v>28</v>
      </c>
      <c r="C7" s="19" t="s">
        <v>29</v>
      </c>
      <c r="D7" s="19" t="s">
        <v>30</v>
      </c>
      <c r="E7" s="19" t="s">
        <v>31</v>
      </c>
      <c r="F7" s="19" t="s">
        <v>32</v>
      </c>
      <c r="G7" s="19" t="s">
        <v>33</v>
      </c>
      <c r="H7" s="19" t="s">
        <v>34</v>
      </c>
    </row>
    <row r="8" spans="2:8" ht="15" customHeight="1" x14ac:dyDescent="0.25">
      <c r="B8" s="20" t="s">
        <v>35</v>
      </c>
      <c r="C8" s="21">
        <v>100</v>
      </c>
      <c r="D8" s="21">
        <v>20</v>
      </c>
      <c r="E8" s="21">
        <v>10</v>
      </c>
      <c r="F8" s="22">
        <f t="shared" ref="F8:F39" si="0">IF(B8="","",C8*D8*E8/1000)</f>
        <v>20</v>
      </c>
      <c r="G8" s="22">
        <f t="shared" ref="G8:G39" si="1">IF(B8="","",F8*$D$5)</f>
        <v>15</v>
      </c>
      <c r="H8" s="23">
        <f t="shared" ref="H8:H39" si="2">IF(B8="","",IF(SUM($G$8:$G$67)=0,"",G8/SUM($G$8:$G$67)))</f>
        <v>1.627339300244101E-2</v>
      </c>
    </row>
    <row r="9" spans="2:8" ht="15" customHeight="1" x14ac:dyDescent="0.25">
      <c r="B9" s="24" t="s">
        <v>36</v>
      </c>
      <c r="C9" s="25">
        <v>5500</v>
      </c>
      <c r="D9" s="25">
        <v>1</v>
      </c>
      <c r="E9" s="25">
        <v>30</v>
      </c>
      <c r="F9" s="26">
        <f t="shared" si="0"/>
        <v>165</v>
      </c>
      <c r="G9" s="26">
        <f t="shared" si="1"/>
        <v>123.75</v>
      </c>
      <c r="H9" s="27">
        <f t="shared" si="2"/>
        <v>0.13425549227013833</v>
      </c>
    </row>
    <row r="10" spans="2:8" ht="15" customHeight="1" x14ac:dyDescent="0.25">
      <c r="B10" s="20" t="s">
        <v>37</v>
      </c>
      <c r="C10" s="21">
        <v>1200</v>
      </c>
      <c r="D10" s="21">
        <v>6</v>
      </c>
      <c r="E10" s="21">
        <v>20</v>
      </c>
      <c r="F10" s="22">
        <f t="shared" si="0"/>
        <v>144</v>
      </c>
      <c r="G10" s="22">
        <f t="shared" si="1"/>
        <v>108</v>
      </c>
      <c r="H10" s="23">
        <f t="shared" si="2"/>
        <v>0.11716842961757526</v>
      </c>
    </row>
    <row r="11" spans="2:8" ht="15" customHeight="1" x14ac:dyDescent="0.25">
      <c r="B11" s="24" t="s">
        <v>38</v>
      </c>
      <c r="C11" s="25">
        <v>100</v>
      </c>
      <c r="D11" s="25">
        <v>20</v>
      </c>
      <c r="E11" s="25">
        <v>30</v>
      </c>
      <c r="F11" s="26">
        <f t="shared" si="0"/>
        <v>60</v>
      </c>
      <c r="G11" s="26">
        <f t="shared" si="1"/>
        <v>45</v>
      </c>
      <c r="H11" s="27">
        <f t="shared" si="2"/>
        <v>4.8820179007323029E-2</v>
      </c>
    </row>
    <row r="12" spans="2:8" ht="15" customHeight="1" x14ac:dyDescent="0.25">
      <c r="B12" s="20" t="s">
        <v>39</v>
      </c>
      <c r="C12" s="21">
        <v>2000</v>
      </c>
      <c r="D12" s="21">
        <v>2</v>
      </c>
      <c r="E12" s="21">
        <v>30</v>
      </c>
      <c r="F12" s="22">
        <f t="shared" si="0"/>
        <v>120</v>
      </c>
      <c r="G12" s="22">
        <f t="shared" si="1"/>
        <v>90</v>
      </c>
      <c r="H12" s="23">
        <f t="shared" si="2"/>
        <v>9.7640358014646059E-2</v>
      </c>
    </row>
    <row r="13" spans="2:8" ht="15" customHeight="1" x14ac:dyDescent="0.25">
      <c r="B13" s="24" t="s">
        <v>54</v>
      </c>
      <c r="C13" s="25">
        <v>1000</v>
      </c>
      <c r="D13" s="25">
        <v>24</v>
      </c>
      <c r="E13" s="25">
        <v>30</v>
      </c>
      <c r="F13" s="26">
        <f t="shared" si="0"/>
        <v>720</v>
      </c>
      <c r="G13" s="26">
        <f t="shared" si="1"/>
        <v>540</v>
      </c>
      <c r="H13" s="27">
        <f t="shared" si="2"/>
        <v>0.58584214808787627</v>
      </c>
    </row>
    <row r="14" spans="2:8" ht="15" customHeight="1" x14ac:dyDescent="0.25">
      <c r="B14" s="20"/>
      <c r="C14" s="21"/>
      <c r="D14" s="21"/>
      <c r="E14" s="21"/>
      <c r="F14" s="22" t="str">
        <f t="shared" si="0"/>
        <v/>
      </c>
      <c r="G14" s="22" t="str">
        <f t="shared" si="1"/>
        <v/>
      </c>
      <c r="H14" s="23" t="str">
        <f t="shared" si="2"/>
        <v/>
      </c>
    </row>
    <row r="15" spans="2:8" ht="15" customHeight="1" x14ac:dyDescent="0.25">
      <c r="B15" s="24"/>
      <c r="C15" s="25"/>
      <c r="D15" s="25"/>
      <c r="E15" s="25"/>
      <c r="F15" s="26" t="str">
        <f t="shared" si="0"/>
        <v/>
      </c>
      <c r="G15" s="26" t="str">
        <f t="shared" si="1"/>
        <v/>
      </c>
      <c r="H15" s="27" t="str">
        <f t="shared" si="2"/>
        <v/>
      </c>
    </row>
    <row r="16" spans="2:8" ht="15" customHeight="1" x14ac:dyDescent="0.25">
      <c r="B16" s="20"/>
      <c r="C16" s="21"/>
      <c r="D16" s="21"/>
      <c r="E16" s="21"/>
      <c r="F16" s="22" t="str">
        <f t="shared" si="0"/>
        <v/>
      </c>
      <c r="G16" s="22" t="str">
        <f t="shared" si="1"/>
        <v/>
      </c>
      <c r="H16" s="23" t="str">
        <f t="shared" si="2"/>
        <v/>
      </c>
    </row>
    <row r="17" spans="2:8" ht="15" customHeight="1" x14ac:dyDescent="0.25">
      <c r="B17" s="24"/>
      <c r="C17" s="25"/>
      <c r="D17" s="25"/>
      <c r="E17" s="25"/>
      <c r="F17" s="26" t="str">
        <f t="shared" si="0"/>
        <v/>
      </c>
      <c r="G17" s="26" t="str">
        <f t="shared" si="1"/>
        <v/>
      </c>
      <c r="H17" s="27" t="str">
        <f t="shared" si="2"/>
        <v/>
      </c>
    </row>
    <row r="18" spans="2:8" ht="15" customHeight="1" x14ac:dyDescent="0.25">
      <c r="B18" s="20"/>
      <c r="C18" s="21"/>
      <c r="D18" s="21"/>
      <c r="E18" s="21"/>
      <c r="F18" s="22" t="str">
        <f t="shared" si="0"/>
        <v/>
      </c>
      <c r="G18" s="22" t="str">
        <f t="shared" si="1"/>
        <v/>
      </c>
      <c r="H18" s="23" t="str">
        <f t="shared" si="2"/>
        <v/>
      </c>
    </row>
    <row r="19" spans="2:8" ht="15" customHeight="1" x14ac:dyDescent="0.25">
      <c r="B19" s="24"/>
      <c r="C19" s="25"/>
      <c r="D19" s="25"/>
      <c r="E19" s="25"/>
      <c r="F19" s="26" t="str">
        <f t="shared" si="0"/>
        <v/>
      </c>
      <c r="G19" s="26" t="str">
        <f t="shared" si="1"/>
        <v/>
      </c>
      <c r="H19" s="27" t="str">
        <f t="shared" si="2"/>
        <v/>
      </c>
    </row>
    <row r="20" spans="2:8" ht="15" customHeight="1" x14ac:dyDescent="0.25">
      <c r="B20" s="20"/>
      <c r="C20" s="21"/>
      <c r="D20" s="21"/>
      <c r="E20" s="21"/>
      <c r="F20" s="22" t="str">
        <f t="shared" si="0"/>
        <v/>
      </c>
      <c r="G20" s="22" t="str">
        <f t="shared" si="1"/>
        <v/>
      </c>
      <c r="H20" s="23" t="str">
        <f t="shared" si="2"/>
        <v/>
      </c>
    </row>
    <row r="21" spans="2:8" ht="15" customHeight="1" x14ac:dyDescent="0.25">
      <c r="B21" s="24"/>
      <c r="C21" s="25"/>
      <c r="D21" s="25"/>
      <c r="E21" s="25"/>
      <c r="F21" s="26" t="str">
        <f t="shared" si="0"/>
        <v/>
      </c>
      <c r="G21" s="26" t="str">
        <f t="shared" si="1"/>
        <v/>
      </c>
      <c r="H21" s="27" t="str">
        <f t="shared" si="2"/>
        <v/>
      </c>
    </row>
    <row r="22" spans="2:8" ht="15" customHeight="1" x14ac:dyDescent="0.25">
      <c r="B22" s="20"/>
      <c r="C22" s="21"/>
      <c r="D22" s="21"/>
      <c r="E22" s="21"/>
      <c r="F22" s="22" t="str">
        <f t="shared" si="0"/>
        <v/>
      </c>
      <c r="G22" s="22" t="str">
        <f t="shared" si="1"/>
        <v/>
      </c>
      <c r="H22" s="23" t="str">
        <f t="shared" si="2"/>
        <v/>
      </c>
    </row>
    <row r="23" spans="2:8" ht="15" customHeight="1" x14ac:dyDescent="0.25">
      <c r="B23" s="24"/>
      <c r="C23" s="25"/>
      <c r="D23" s="25"/>
      <c r="E23" s="25"/>
      <c r="F23" s="26" t="str">
        <f t="shared" si="0"/>
        <v/>
      </c>
      <c r="G23" s="26" t="str">
        <f t="shared" si="1"/>
        <v/>
      </c>
      <c r="H23" s="27" t="str">
        <f t="shared" si="2"/>
        <v/>
      </c>
    </row>
    <row r="24" spans="2:8" ht="15" customHeight="1" x14ac:dyDescent="0.25">
      <c r="B24" s="20"/>
      <c r="C24" s="21"/>
      <c r="D24" s="21"/>
      <c r="E24" s="21"/>
      <c r="F24" s="22" t="str">
        <f t="shared" si="0"/>
        <v/>
      </c>
      <c r="G24" s="22" t="str">
        <f t="shared" si="1"/>
        <v/>
      </c>
      <c r="H24" s="23" t="str">
        <f t="shared" si="2"/>
        <v/>
      </c>
    </row>
    <row r="25" spans="2:8" ht="15" customHeight="1" x14ac:dyDescent="0.25">
      <c r="B25" s="24"/>
      <c r="C25" s="25"/>
      <c r="D25" s="25"/>
      <c r="E25" s="25"/>
      <c r="F25" s="26" t="str">
        <f t="shared" si="0"/>
        <v/>
      </c>
      <c r="G25" s="26" t="str">
        <f t="shared" si="1"/>
        <v/>
      </c>
      <c r="H25" s="27" t="str">
        <f t="shared" si="2"/>
        <v/>
      </c>
    </row>
    <row r="26" spans="2:8" ht="15" customHeight="1" x14ac:dyDescent="0.25">
      <c r="B26" s="20"/>
      <c r="C26" s="21"/>
      <c r="D26" s="21"/>
      <c r="E26" s="21"/>
      <c r="F26" s="22" t="str">
        <f t="shared" si="0"/>
        <v/>
      </c>
      <c r="G26" s="22" t="str">
        <f t="shared" si="1"/>
        <v/>
      </c>
      <c r="H26" s="23" t="str">
        <f t="shared" si="2"/>
        <v/>
      </c>
    </row>
    <row r="27" spans="2:8" ht="15" customHeight="1" x14ac:dyDescent="0.25">
      <c r="B27" s="24"/>
      <c r="C27" s="25"/>
      <c r="D27" s="25"/>
      <c r="E27" s="25"/>
      <c r="F27" s="26" t="str">
        <f t="shared" si="0"/>
        <v/>
      </c>
      <c r="G27" s="26" t="str">
        <f t="shared" si="1"/>
        <v/>
      </c>
      <c r="H27" s="27" t="str">
        <f t="shared" si="2"/>
        <v/>
      </c>
    </row>
    <row r="28" spans="2:8" ht="15" customHeight="1" x14ac:dyDescent="0.25">
      <c r="B28" s="20"/>
      <c r="C28" s="21"/>
      <c r="D28" s="21"/>
      <c r="E28" s="21"/>
      <c r="F28" s="22" t="str">
        <f t="shared" si="0"/>
        <v/>
      </c>
      <c r="G28" s="22" t="str">
        <f t="shared" si="1"/>
        <v/>
      </c>
      <c r="H28" s="23" t="str">
        <f t="shared" si="2"/>
        <v/>
      </c>
    </row>
    <row r="29" spans="2:8" ht="15" customHeight="1" x14ac:dyDescent="0.25">
      <c r="B29" s="24"/>
      <c r="C29" s="25"/>
      <c r="D29" s="25"/>
      <c r="E29" s="25"/>
      <c r="F29" s="26" t="str">
        <f t="shared" si="0"/>
        <v/>
      </c>
      <c r="G29" s="26" t="str">
        <f t="shared" si="1"/>
        <v/>
      </c>
      <c r="H29" s="27" t="str">
        <f t="shared" si="2"/>
        <v/>
      </c>
    </row>
    <row r="30" spans="2:8" ht="15" customHeight="1" x14ac:dyDescent="0.25">
      <c r="B30" s="20"/>
      <c r="C30" s="21"/>
      <c r="D30" s="21"/>
      <c r="E30" s="21"/>
      <c r="F30" s="22" t="str">
        <f t="shared" si="0"/>
        <v/>
      </c>
      <c r="G30" s="22" t="str">
        <f t="shared" si="1"/>
        <v/>
      </c>
      <c r="H30" s="23" t="str">
        <f t="shared" si="2"/>
        <v/>
      </c>
    </row>
    <row r="31" spans="2:8" ht="15" customHeight="1" x14ac:dyDescent="0.25">
      <c r="B31" s="24"/>
      <c r="C31" s="25"/>
      <c r="D31" s="25"/>
      <c r="E31" s="25"/>
      <c r="F31" s="26" t="str">
        <f t="shared" si="0"/>
        <v/>
      </c>
      <c r="G31" s="26" t="str">
        <f t="shared" si="1"/>
        <v/>
      </c>
      <c r="H31" s="27" t="str">
        <f t="shared" si="2"/>
        <v/>
      </c>
    </row>
    <row r="32" spans="2:8" ht="15" customHeight="1" x14ac:dyDescent="0.25">
      <c r="B32" s="20"/>
      <c r="C32" s="21"/>
      <c r="D32" s="21"/>
      <c r="E32" s="21"/>
      <c r="F32" s="22" t="str">
        <f t="shared" si="0"/>
        <v/>
      </c>
      <c r="G32" s="22" t="str">
        <f t="shared" si="1"/>
        <v/>
      </c>
      <c r="H32" s="23" t="str">
        <f t="shared" si="2"/>
        <v/>
      </c>
    </row>
    <row r="33" spans="2:8" ht="15" customHeight="1" x14ac:dyDescent="0.25">
      <c r="B33" s="24"/>
      <c r="C33" s="25"/>
      <c r="D33" s="25"/>
      <c r="E33" s="25"/>
      <c r="F33" s="26" t="str">
        <f t="shared" si="0"/>
        <v/>
      </c>
      <c r="G33" s="26" t="str">
        <f t="shared" si="1"/>
        <v/>
      </c>
      <c r="H33" s="27" t="str">
        <f t="shared" si="2"/>
        <v/>
      </c>
    </row>
    <row r="34" spans="2:8" ht="15" customHeight="1" x14ac:dyDescent="0.25">
      <c r="B34" s="20"/>
      <c r="C34" s="21"/>
      <c r="D34" s="21"/>
      <c r="E34" s="21"/>
      <c r="F34" s="22" t="str">
        <f t="shared" si="0"/>
        <v/>
      </c>
      <c r="G34" s="22" t="str">
        <f t="shared" si="1"/>
        <v/>
      </c>
      <c r="H34" s="23" t="str">
        <f t="shared" si="2"/>
        <v/>
      </c>
    </row>
    <row r="35" spans="2:8" ht="15" customHeight="1" x14ac:dyDescent="0.25">
      <c r="B35" s="24"/>
      <c r="C35" s="25"/>
      <c r="D35" s="25"/>
      <c r="E35" s="25"/>
      <c r="F35" s="26" t="str">
        <f t="shared" si="0"/>
        <v/>
      </c>
      <c r="G35" s="26" t="str">
        <f t="shared" si="1"/>
        <v/>
      </c>
      <c r="H35" s="27" t="str">
        <f t="shared" si="2"/>
        <v/>
      </c>
    </row>
    <row r="36" spans="2:8" ht="15" customHeight="1" x14ac:dyDescent="0.25">
      <c r="B36" s="20"/>
      <c r="C36" s="21"/>
      <c r="D36" s="21"/>
      <c r="E36" s="21"/>
      <c r="F36" s="22" t="str">
        <f t="shared" si="0"/>
        <v/>
      </c>
      <c r="G36" s="22" t="str">
        <f t="shared" si="1"/>
        <v/>
      </c>
      <c r="H36" s="23" t="str">
        <f t="shared" si="2"/>
        <v/>
      </c>
    </row>
    <row r="37" spans="2:8" ht="15" customHeight="1" x14ac:dyDescent="0.25">
      <c r="B37" s="24"/>
      <c r="C37" s="25"/>
      <c r="D37" s="25"/>
      <c r="E37" s="25"/>
      <c r="F37" s="26" t="str">
        <f t="shared" si="0"/>
        <v/>
      </c>
      <c r="G37" s="26" t="str">
        <f t="shared" si="1"/>
        <v/>
      </c>
      <c r="H37" s="27" t="str">
        <f t="shared" si="2"/>
        <v/>
      </c>
    </row>
    <row r="38" spans="2:8" ht="15" customHeight="1" x14ac:dyDescent="0.25">
      <c r="B38" s="20"/>
      <c r="C38" s="21"/>
      <c r="D38" s="21"/>
      <c r="E38" s="21"/>
      <c r="F38" s="22" t="str">
        <f t="shared" si="0"/>
        <v/>
      </c>
      <c r="G38" s="22" t="str">
        <f t="shared" si="1"/>
        <v/>
      </c>
      <c r="H38" s="23" t="str">
        <f t="shared" si="2"/>
        <v/>
      </c>
    </row>
    <row r="39" spans="2:8" ht="15" customHeight="1" x14ac:dyDescent="0.25">
      <c r="B39" s="24"/>
      <c r="C39" s="25"/>
      <c r="D39" s="25"/>
      <c r="E39" s="25"/>
      <c r="F39" s="26" t="str">
        <f t="shared" si="0"/>
        <v/>
      </c>
      <c r="G39" s="26" t="str">
        <f t="shared" si="1"/>
        <v/>
      </c>
      <c r="H39" s="27" t="str">
        <f t="shared" si="2"/>
        <v/>
      </c>
    </row>
    <row r="40" spans="2:8" ht="15" customHeight="1" x14ac:dyDescent="0.25">
      <c r="B40" s="20"/>
      <c r="C40" s="21"/>
      <c r="D40" s="21"/>
      <c r="E40" s="21"/>
      <c r="F40" s="22" t="str">
        <f t="shared" ref="F40:F71" si="3">IF(B40="","",C40*D40*E40/1000)</f>
        <v/>
      </c>
      <c r="G40" s="22" t="str">
        <f t="shared" ref="G40:G71" si="4">IF(B40="","",F40*$D$5)</f>
        <v/>
      </c>
      <c r="H40" s="23" t="str">
        <f t="shared" ref="H40:H71" si="5">IF(B40="","",IF(SUM($G$8:$G$67)=0,"",G40/SUM($G$8:$G$67)))</f>
        <v/>
      </c>
    </row>
    <row r="41" spans="2:8" ht="15" customHeight="1" x14ac:dyDescent="0.25">
      <c r="B41" s="24"/>
      <c r="C41" s="25"/>
      <c r="D41" s="25"/>
      <c r="E41" s="25"/>
      <c r="F41" s="26" t="str">
        <f t="shared" si="3"/>
        <v/>
      </c>
      <c r="G41" s="26" t="str">
        <f t="shared" si="4"/>
        <v/>
      </c>
      <c r="H41" s="27" t="str">
        <f t="shared" si="5"/>
        <v/>
      </c>
    </row>
    <row r="42" spans="2:8" ht="15" customHeight="1" x14ac:dyDescent="0.25">
      <c r="B42" s="20"/>
      <c r="C42" s="21"/>
      <c r="D42" s="21"/>
      <c r="E42" s="21"/>
      <c r="F42" s="22" t="str">
        <f t="shared" si="3"/>
        <v/>
      </c>
      <c r="G42" s="22" t="str">
        <f t="shared" si="4"/>
        <v/>
      </c>
      <c r="H42" s="23" t="str">
        <f t="shared" si="5"/>
        <v/>
      </c>
    </row>
    <row r="43" spans="2:8" ht="15" customHeight="1" x14ac:dyDescent="0.25">
      <c r="B43" s="24"/>
      <c r="C43" s="25"/>
      <c r="D43" s="25"/>
      <c r="E43" s="25"/>
      <c r="F43" s="26" t="str">
        <f t="shared" si="3"/>
        <v/>
      </c>
      <c r="G43" s="26" t="str">
        <f t="shared" si="4"/>
        <v/>
      </c>
      <c r="H43" s="27" t="str">
        <f t="shared" si="5"/>
        <v/>
      </c>
    </row>
    <row r="44" spans="2:8" ht="15" customHeight="1" x14ac:dyDescent="0.25">
      <c r="B44" s="20"/>
      <c r="C44" s="21"/>
      <c r="D44" s="21"/>
      <c r="E44" s="21"/>
      <c r="F44" s="22" t="str">
        <f t="shared" si="3"/>
        <v/>
      </c>
      <c r="G44" s="22" t="str">
        <f t="shared" si="4"/>
        <v/>
      </c>
      <c r="H44" s="23" t="str">
        <f t="shared" si="5"/>
        <v/>
      </c>
    </row>
    <row r="45" spans="2:8" ht="15" customHeight="1" x14ac:dyDescent="0.25">
      <c r="B45" s="24"/>
      <c r="C45" s="25"/>
      <c r="D45" s="25"/>
      <c r="E45" s="25"/>
      <c r="F45" s="26" t="str">
        <f t="shared" si="3"/>
        <v/>
      </c>
      <c r="G45" s="26" t="str">
        <f t="shared" si="4"/>
        <v/>
      </c>
      <c r="H45" s="27" t="str">
        <f t="shared" si="5"/>
        <v/>
      </c>
    </row>
    <row r="46" spans="2:8" ht="15" customHeight="1" x14ac:dyDescent="0.25">
      <c r="B46" s="20"/>
      <c r="C46" s="21"/>
      <c r="D46" s="21"/>
      <c r="E46" s="21"/>
      <c r="F46" s="22" t="str">
        <f t="shared" si="3"/>
        <v/>
      </c>
      <c r="G46" s="22" t="str">
        <f t="shared" si="4"/>
        <v/>
      </c>
      <c r="H46" s="23" t="str">
        <f t="shared" si="5"/>
        <v/>
      </c>
    </row>
    <row r="47" spans="2:8" ht="15" customHeight="1" x14ac:dyDescent="0.25">
      <c r="B47" s="24"/>
      <c r="C47" s="25"/>
      <c r="D47" s="25"/>
      <c r="E47" s="25"/>
      <c r="F47" s="26" t="str">
        <f t="shared" si="3"/>
        <v/>
      </c>
      <c r="G47" s="26" t="str">
        <f t="shared" si="4"/>
        <v/>
      </c>
      <c r="H47" s="27" t="str">
        <f t="shared" si="5"/>
        <v/>
      </c>
    </row>
    <row r="48" spans="2:8" ht="15" customHeight="1" x14ac:dyDescent="0.25">
      <c r="B48" s="20"/>
      <c r="C48" s="21"/>
      <c r="D48" s="21"/>
      <c r="E48" s="21"/>
      <c r="F48" s="22" t="str">
        <f t="shared" si="3"/>
        <v/>
      </c>
      <c r="G48" s="22" t="str">
        <f t="shared" si="4"/>
        <v/>
      </c>
      <c r="H48" s="23" t="str">
        <f t="shared" si="5"/>
        <v/>
      </c>
    </row>
    <row r="49" spans="2:8" ht="15" customHeight="1" x14ac:dyDescent="0.25">
      <c r="B49" s="24"/>
      <c r="C49" s="25"/>
      <c r="D49" s="25"/>
      <c r="E49" s="25"/>
      <c r="F49" s="26" t="str">
        <f t="shared" si="3"/>
        <v/>
      </c>
      <c r="G49" s="26" t="str">
        <f t="shared" si="4"/>
        <v/>
      </c>
      <c r="H49" s="27" t="str">
        <f t="shared" si="5"/>
        <v/>
      </c>
    </row>
    <row r="50" spans="2:8" ht="15" customHeight="1" x14ac:dyDescent="0.25">
      <c r="B50" s="20"/>
      <c r="C50" s="21"/>
      <c r="D50" s="21"/>
      <c r="E50" s="21"/>
      <c r="F50" s="22" t="str">
        <f t="shared" si="3"/>
        <v/>
      </c>
      <c r="G50" s="22" t="str">
        <f t="shared" si="4"/>
        <v/>
      </c>
      <c r="H50" s="23" t="str">
        <f t="shared" si="5"/>
        <v/>
      </c>
    </row>
    <row r="51" spans="2:8" ht="15" customHeight="1" x14ac:dyDescent="0.25">
      <c r="B51" s="24"/>
      <c r="C51" s="25"/>
      <c r="D51" s="25"/>
      <c r="E51" s="25"/>
      <c r="F51" s="26" t="str">
        <f t="shared" si="3"/>
        <v/>
      </c>
      <c r="G51" s="26" t="str">
        <f t="shared" si="4"/>
        <v/>
      </c>
      <c r="H51" s="27" t="str">
        <f t="shared" si="5"/>
        <v/>
      </c>
    </row>
    <row r="52" spans="2:8" ht="15" customHeight="1" x14ac:dyDescent="0.25">
      <c r="B52" s="20"/>
      <c r="C52" s="21"/>
      <c r="D52" s="21"/>
      <c r="E52" s="21"/>
      <c r="F52" s="22" t="str">
        <f t="shared" si="3"/>
        <v/>
      </c>
      <c r="G52" s="22" t="str">
        <f t="shared" si="4"/>
        <v/>
      </c>
      <c r="H52" s="23" t="str">
        <f t="shared" si="5"/>
        <v/>
      </c>
    </row>
    <row r="53" spans="2:8" ht="15" customHeight="1" x14ac:dyDescent="0.25">
      <c r="B53" s="24"/>
      <c r="C53" s="25"/>
      <c r="D53" s="25"/>
      <c r="E53" s="25"/>
      <c r="F53" s="26" t="str">
        <f t="shared" si="3"/>
        <v/>
      </c>
      <c r="G53" s="26" t="str">
        <f t="shared" si="4"/>
        <v/>
      </c>
      <c r="H53" s="27" t="str">
        <f t="shared" si="5"/>
        <v/>
      </c>
    </row>
    <row r="54" spans="2:8" ht="15" customHeight="1" x14ac:dyDescent="0.25">
      <c r="B54" s="20"/>
      <c r="C54" s="21"/>
      <c r="D54" s="21"/>
      <c r="E54" s="21"/>
      <c r="F54" s="22" t="str">
        <f t="shared" si="3"/>
        <v/>
      </c>
      <c r="G54" s="22" t="str">
        <f t="shared" si="4"/>
        <v/>
      </c>
      <c r="H54" s="23" t="str">
        <f t="shared" si="5"/>
        <v/>
      </c>
    </row>
    <row r="55" spans="2:8" ht="15" customHeight="1" x14ac:dyDescent="0.25">
      <c r="B55" s="24"/>
      <c r="C55" s="25"/>
      <c r="D55" s="25"/>
      <c r="E55" s="25"/>
      <c r="F55" s="26" t="str">
        <f t="shared" si="3"/>
        <v/>
      </c>
      <c r="G55" s="26" t="str">
        <f t="shared" si="4"/>
        <v/>
      </c>
      <c r="H55" s="27" t="str">
        <f t="shared" si="5"/>
        <v/>
      </c>
    </row>
    <row r="56" spans="2:8" ht="15" customHeight="1" x14ac:dyDescent="0.25">
      <c r="B56" s="20"/>
      <c r="C56" s="21"/>
      <c r="D56" s="21"/>
      <c r="E56" s="21"/>
      <c r="F56" s="22" t="str">
        <f t="shared" si="3"/>
        <v/>
      </c>
      <c r="G56" s="22" t="str">
        <f t="shared" si="4"/>
        <v/>
      </c>
      <c r="H56" s="23" t="str">
        <f t="shared" si="5"/>
        <v/>
      </c>
    </row>
    <row r="57" spans="2:8" ht="15" customHeight="1" x14ac:dyDescent="0.25">
      <c r="B57" s="24"/>
      <c r="C57" s="25"/>
      <c r="D57" s="25"/>
      <c r="E57" s="25"/>
      <c r="F57" s="26" t="str">
        <f t="shared" si="3"/>
        <v/>
      </c>
      <c r="G57" s="26" t="str">
        <f t="shared" si="4"/>
        <v/>
      </c>
      <c r="H57" s="27" t="str">
        <f t="shared" si="5"/>
        <v/>
      </c>
    </row>
    <row r="58" spans="2:8" ht="15" customHeight="1" x14ac:dyDescent="0.25">
      <c r="B58" s="20"/>
      <c r="C58" s="21"/>
      <c r="D58" s="21"/>
      <c r="E58" s="21"/>
      <c r="F58" s="22" t="str">
        <f t="shared" si="3"/>
        <v/>
      </c>
      <c r="G58" s="22" t="str">
        <f t="shared" si="4"/>
        <v/>
      </c>
      <c r="H58" s="23" t="str">
        <f t="shared" si="5"/>
        <v/>
      </c>
    </row>
    <row r="59" spans="2:8" ht="15" customHeight="1" x14ac:dyDescent="0.25">
      <c r="B59" s="24"/>
      <c r="C59" s="25"/>
      <c r="D59" s="25"/>
      <c r="E59" s="25"/>
      <c r="F59" s="26" t="str">
        <f t="shared" si="3"/>
        <v/>
      </c>
      <c r="G59" s="26" t="str">
        <f t="shared" si="4"/>
        <v/>
      </c>
      <c r="H59" s="27" t="str">
        <f t="shared" si="5"/>
        <v/>
      </c>
    </row>
    <row r="60" spans="2:8" ht="15" customHeight="1" x14ac:dyDescent="0.25">
      <c r="B60" s="20"/>
      <c r="C60" s="21"/>
      <c r="D60" s="21"/>
      <c r="E60" s="21"/>
      <c r="F60" s="22" t="str">
        <f t="shared" si="3"/>
        <v/>
      </c>
      <c r="G60" s="22" t="str">
        <f t="shared" si="4"/>
        <v/>
      </c>
      <c r="H60" s="23" t="str">
        <f t="shared" si="5"/>
        <v/>
      </c>
    </row>
    <row r="61" spans="2:8" ht="15" customHeight="1" x14ac:dyDescent="0.25">
      <c r="B61" s="24"/>
      <c r="C61" s="25"/>
      <c r="D61" s="25"/>
      <c r="E61" s="25"/>
      <c r="F61" s="26" t="str">
        <f t="shared" si="3"/>
        <v/>
      </c>
      <c r="G61" s="26" t="str">
        <f t="shared" si="4"/>
        <v/>
      </c>
      <c r="H61" s="27" t="str">
        <f t="shared" si="5"/>
        <v/>
      </c>
    </row>
    <row r="62" spans="2:8" ht="15" customHeight="1" x14ac:dyDescent="0.25">
      <c r="B62" s="20"/>
      <c r="C62" s="21"/>
      <c r="D62" s="21"/>
      <c r="E62" s="21"/>
      <c r="F62" s="22" t="str">
        <f t="shared" si="3"/>
        <v/>
      </c>
      <c r="G62" s="22" t="str">
        <f t="shared" si="4"/>
        <v/>
      </c>
      <c r="H62" s="23" t="str">
        <f t="shared" si="5"/>
        <v/>
      </c>
    </row>
    <row r="63" spans="2:8" ht="15" customHeight="1" x14ac:dyDescent="0.25">
      <c r="B63" s="24"/>
      <c r="C63" s="25"/>
      <c r="D63" s="25"/>
      <c r="E63" s="25"/>
      <c r="F63" s="26" t="str">
        <f t="shared" si="3"/>
        <v/>
      </c>
      <c r="G63" s="26" t="str">
        <f t="shared" si="4"/>
        <v/>
      </c>
      <c r="H63" s="27" t="str">
        <f t="shared" si="5"/>
        <v/>
      </c>
    </row>
    <row r="64" spans="2:8" ht="15" customHeight="1" x14ac:dyDescent="0.25">
      <c r="B64" s="20"/>
      <c r="C64" s="21"/>
      <c r="D64" s="21"/>
      <c r="E64" s="21"/>
      <c r="F64" s="22" t="str">
        <f t="shared" si="3"/>
        <v/>
      </c>
      <c r="G64" s="22" t="str">
        <f t="shared" si="4"/>
        <v/>
      </c>
      <c r="H64" s="23" t="str">
        <f t="shared" si="5"/>
        <v/>
      </c>
    </row>
    <row r="65" spans="2:8" ht="15" customHeight="1" x14ac:dyDescent="0.25">
      <c r="B65" s="24"/>
      <c r="C65" s="25"/>
      <c r="D65" s="25"/>
      <c r="E65" s="25"/>
      <c r="F65" s="26" t="str">
        <f t="shared" si="3"/>
        <v/>
      </c>
      <c r="G65" s="26" t="str">
        <f t="shared" si="4"/>
        <v/>
      </c>
      <c r="H65" s="27" t="str">
        <f t="shared" si="5"/>
        <v/>
      </c>
    </row>
    <row r="66" spans="2:8" ht="15" customHeight="1" x14ac:dyDescent="0.25">
      <c r="B66" s="20"/>
      <c r="C66" s="21"/>
      <c r="D66" s="21"/>
      <c r="E66" s="21"/>
      <c r="F66" s="22" t="str">
        <f t="shared" si="3"/>
        <v/>
      </c>
      <c r="G66" s="22" t="str">
        <f t="shared" si="4"/>
        <v/>
      </c>
      <c r="H66" s="23" t="str">
        <f t="shared" si="5"/>
        <v/>
      </c>
    </row>
    <row r="67" spans="2:8" ht="15" customHeight="1" x14ac:dyDescent="0.25">
      <c r="B67" s="24"/>
      <c r="C67" s="25"/>
      <c r="D67" s="25"/>
      <c r="E67" s="25"/>
      <c r="F67" s="26" t="str">
        <f t="shared" si="3"/>
        <v/>
      </c>
      <c r="G67" s="26" t="str">
        <f t="shared" si="4"/>
        <v/>
      </c>
      <c r="H67" s="27" t="str">
        <f t="shared" si="5"/>
        <v/>
      </c>
    </row>
  </sheetData>
  <sheetProtection sheet="1" autoFilter="0"/>
  <mergeCells count="4">
    <mergeCell ref="B2:H2"/>
    <mergeCell ref="B3:H3"/>
    <mergeCell ref="B5:C5"/>
    <mergeCell ref="F5:H5"/>
  </mergeCells>
  <conditionalFormatting sqref="B8:H67">
    <cfRule type="expression" dxfId="1" priority="2">
      <formula>AND($G8&lt;&gt;"",$G8=MAX($G$8:$G$67),COUNTIF($G$8:$G8,$G8)=1)</formula>
    </cfRule>
    <cfRule type="expression" dxfId="0" priority="3">
      <formula>AND($B8&lt;&gt;"",OR($C8="",$D8="",$E8=""))</formula>
    </cfRule>
  </conditionalFormatting>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22"/>
  <sheetViews>
    <sheetView showGridLines="0" zoomScaleNormal="100" workbookViewId="0">
      <selection activeCell="J18" sqref="J18"/>
    </sheetView>
  </sheetViews>
  <sheetFormatPr defaultColWidth="8.7109375" defaultRowHeight="15" x14ac:dyDescent="0.25"/>
  <cols>
    <col min="1" max="1" width="3" style="14" customWidth="1"/>
    <col min="2" max="2" width="14" style="14" customWidth="1"/>
    <col min="3" max="3" width="22" style="14" customWidth="1"/>
    <col min="4" max="6" width="14" style="14" customWidth="1"/>
    <col min="7" max="7" width="4" style="14" customWidth="1"/>
    <col min="8" max="8" width="20" style="14" customWidth="1"/>
  </cols>
  <sheetData>
    <row r="2" spans="2:6" ht="27.75" customHeight="1" x14ac:dyDescent="0.25">
      <c r="B2" s="4" t="s">
        <v>40</v>
      </c>
      <c r="C2" s="4"/>
      <c r="D2" s="4"/>
      <c r="E2" s="4"/>
      <c r="F2" s="4"/>
    </row>
    <row r="4" spans="2:6" ht="21.75" customHeight="1" x14ac:dyDescent="0.25">
      <c r="B4" s="28" t="s">
        <v>41</v>
      </c>
      <c r="D4" s="28" t="s">
        <v>42</v>
      </c>
      <c r="F4" s="29" t="s">
        <v>43</v>
      </c>
    </row>
    <row r="5" spans="2:6" ht="24" customHeight="1" x14ac:dyDescent="0.25">
      <c r="B5" s="30" t="s">
        <v>44</v>
      </c>
      <c r="D5" s="30" t="s">
        <v>45</v>
      </c>
      <c r="F5" s="31" t="s">
        <v>46</v>
      </c>
    </row>
    <row r="6" spans="2:6" ht="18.75" customHeight="1" x14ac:dyDescent="0.25">
      <c r="B6" s="32">
        <f>COUNTIF('Consumo de Energia'!B8:B67,"?*")</f>
        <v>6</v>
      </c>
      <c r="D6" s="33">
        <f>SUM('Consumo de Energia'!F8:F67)</f>
        <v>1229</v>
      </c>
      <c r="F6" s="34">
        <f>SUM('Consumo de Energia'!G8:G67)</f>
        <v>921.75</v>
      </c>
    </row>
    <row r="8" spans="2:6" ht="20.25" customHeight="1" x14ac:dyDescent="0.25">
      <c r="B8" s="29" t="s">
        <v>47</v>
      </c>
    </row>
    <row r="9" spans="2:6" ht="24" customHeight="1" x14ac:dyDescent="0.25">
      <c r="B9" s="31" t="s">
        <v>48</v>
      </c>
    </row>
    <row r="10" spans="2:6" ht="15.75" customHeight="1" x14ac:dyDescent="0.25">
      <c r="B10" s="2" t="str">
        <f>IFERROR(INDEX('Consumo de Energia'!B8:B67,MATCH(MAX('Consumo de Energia'!G8:G67),'Consumo de Energia'!G8:G67,0)),"-")</f>
        <v>rádio</v>
      </c>
      <c r="C10" s="2"/>
    </row>
    <row r="12" spans="2:6" ht="15" customHeight="1" x14ac:dyDescent="0.25">
      <c r="B12" s="9" t="s">
        <v>49</v>
      </c>
      <c r="C12" s="9"/>
      <c r="D12" s="9"/>
      <c r="E12" s="9"/>
      <c r="F12" s="9"/>
    </row>
    <row r="13" spans="2:6" ht="24" customHeight="1" x14ac:dyDescent="0.25">
      <c r="B13" s="19" t="s">
        <v>50</v>
      </c>
      <c r="C13" s="19" t="s">
        <v>28</v>
      </c>
      <c r="D13" s="19" t="s">
        <v>51</v>
      </c>
      <c r="E13" s="19" t="s">
        <v>52</v>
      </c>
      <c r="F13" s="19" t="s">
        <v>34</v>
      </c>
    </row>
    <row r="14" spans="2:6" ht="15" customHeight="1" x14ac:dyDescent="0.25">
      <c r="B14" s="35">
        <v>1</v>
      </c>
      <c r="C14" s="36" t="str">
        <f>IF(E14="","",IFERROR(INDEX('Consumo de Energia'!$B$8:$B$67,MATCH(E14,'Consumo de Energia'!$G$8:$G$67,0)),""))</f>
        <v>rádio</v>
      </c>
      <c r="D14" s="37">
        <f>IF(E14="","",IFERROR(INDEX('Consumo de Energia'!$F$8:$F$67,MATCH(E14,'Consumo de Energia'!$G$8:$G$67,0)),""))</f>
        <v>720</v>
      </c>
      <c r="E14" s="37">
        <f>IFERROR(IF(LARGE('Consumo de Energia'!$G$8:$G$67,1)=0,"",LARGE('Consumo de Energia'!$G$8:$G$67,1)),"")</f>
        <v>540</v>
      </c>
      <c r="F14" s="23">
        <f>IF(E14="","",E14/SUM('Consumo de Energia'!$G$8:$G$67))</f>
        <v>0.58584214808787627</v>
      </c>
    </row>
    <row r="15" spans="2:6" ht="15" customHeight="1" x14ac:dyDescent="0.25">
      <c r="B15" s="38">
        <v>2</v>
      </c>
      <c r="C15" s="39" t="str">
        <f>IF(E15="","",IFERROR(INDEX('Consumo de Energia'!$B$8:$B$67,MATCH(E15,'Consumo de Energia'!$G$8:$G$67,0)),""))</f>
        <v>Chuveiro Elétrico</v>
      </c>
      <c r="D15" s="40">
        <f>IF(E15="","",IFERROR(INDEX('Consumo de Energia'!$F$8:$F$67,MATCH(E15,'Consumo de Energia'!$G$8:$G$67,0)),""))</f>
        <v>165</v>
      </c>
      <c r="E15" s="40">
        <f>IFERROR(IF(LARGE('Consumo de Energia'!$G$8:$G$67,2)=0,"",LARGE('Consumo de Energia'!$G$8:$G$67,2)),"")</f>
        <v>123.75</v>
      </c>
      <c r="F15" s="27">
        <f>IF(E15="","",E15/SUM('Consumo de Energia'!$G$8:$G$67))</f>
        <v>0.13425549227013833</v>
      </c>
    </row>
    <row r="16" spans="2:6" ht="15" customHeight="1" x14ac:dyDescent="0.25">
      <c r="B16" s="35">
        <v>3</v>
      </c>
      <c r="C16" s="36" t="str">
        <f>IF(E16="","",IFERROR(INDEX('Consumo de Energia'!$B$8:$B$67,MATCH(E16,'Consumo de Energia'!$G$8:$G$67,0)),""))</f>
        <v>Ar-condicionado</v>
      </c>
      <c r="D16" s="37">
        <f>IF(E16="","",IFERROR(INDEX('Consumo de Energia'!$F$8:$F$67,MATCH(E16,'Consumo de Energia'!$G$8:$G$67,0)),""))</f>
        <v>144</v>
      </c>
      <c r="E16" s="37">
        <f>IFERROR(IF(LARGE('Consumo de Energia'!$G$8:$G$67,3)=0,"",LARGE('Consumo de Energia'!$G$8:$G$67,3)),"")</f>
        <v>108</v>
      </c>
      <c r="F16" s="23">
        <f>IF(E16="","",E16/SUM('Consumo de Energia'!$G$8:$G$67))</f>
        <v>0.11716842961757526</v>
      </c>
    </row>
    <row r="17" spans="2:8" ht="15" customHeight="1" x14ac:dyDescent="0.25">
      <c r="B17" s="38">
        <v>4</v>
      </c>
      <c r="C17" s="39" t="str">
        <f>IF(E17="","",IFERROR(INDEX('Consumo de Energia'!$B$8:$B$67,MATCH(E17,'Consumo de Energia'!$G$8:$G$67,0)),""))</f>
        <v>micro ondas</v>
      </c>
      <c r="D17" s="40">
        <f>IF(E17="","",IFERROR(INDEX('Consumo de Energia'!$F$8:$F$67,MATCH(E17,'Consumo de Energia'!$G$8:$G$67,0)),""))</f>
        <v>120</v>
      </c>
      <c r="E17" s="40">
        <f>IFERROR(IF(LARGE('Consumo de Energia'!$G$8:$G$67,4)=0,"",LARGE('Consumo de Energia'!$G$8:$G$67,4)),"")</f>
        <v>90</v>
      </c>
      <c r="F17" s="27">
        <f>IF(E17="","",E17/SUM('Consumo de Energia'!$G$8:$G$67))</f>
        <v>9.7640358014646059E-2</v>
      </c>
    </row>
    <row r="18" spans="2:8" ht="15" customHeight="1" x14ac:dyDescent="0.25">
      <c r="B18" s="35">
        <v>5</v>
      </c>
      <c r="C18" s="36" t="str">
        <f>IF(E18="","",IFERROR(INDEX('Consumo de Energia'!$B$8:$B$67,MATCH(E18,'Consumo de Energia'!$G$8:$G$67,0)),""))</f>
        <v>TV</v>
      </c>
      <c r="D18" s="37">
        <f>IF(E18="","",IFERROR(INDEX('Consumo de Energia'!$F$8:$F$67,MATCH(E18,'Consumo de Energia'!$G$8:$G$67,0)),""))</f>
        <v>60</v>
      </c>
      <c r="E18" s="37">
        <f>IFERROR(IF(LARGE('Consumo de Energia'!$G$8:$G$67,5)=0,"",LARGE('Consumo de Energia'!$G$8:$G$67,5)),"")</f>
        <v>45</v>
      </c>
      <c r="F18" s="23">
        <f>IF(E18="","",E18/SUM('Consumo de Energia'!$G$8:$G$67))</f>
        <v>4.8820179007323029E-2</v>
      </c>
    </row>
    <row r="21" spans="2:8" ht="18" customHeight="1" x14ac:dyDescent="0.25">
      <c r="B21" s="1" t="s">
        <v>53</v>
      </c>
      <c r="C21" s="1"/>
      <c r="D21" s="1"/>
      <c r="E21" s="1"/>
      <c r="F21" s="1"/>
      <c r="G21" s="1"/>
      <c r="H21" s="1"/>
    </row>
    <row r="22" spans="2:8" ht="18" customHeight="1" x14ac:dyDescent="0.25">
      <c r="B22" s="1"/>
      <c r="C22" s="1"/>
      <c r="D22" s="1"/>
      <c r="E22" s="1"/>
      <c r="F22" s="1"/>
      <c r="G22" s="1"/>
      <c r="H22" s="1"/>
    </row>
  </sheetData>
  <sheetProtection sheet="1" autoFilter="0"/>
  <mergeCells count="4">
    <mergeCell ref="B2:F2"/>
    <mergeCell ref="B10:C10"/>
    <mergeCell ref="B12:F12"/>
    <mergeCell ref="B21:H22"/>
  </mergeCell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Instruções</vt:lpstr>
      <vt:lpstr>Consumo de Energia</vt:lpstr>
      <vt:lpstr>Painel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edelson santos</cp:lastModifiedBy>
  <cp:revision>5</cp:revision>
  <dcterms:created xsi:type="dcterms:W3CDTF">2026-08-16T16:15:25Z</dcterms:created>
  <dcterms:modified xsi:type="dcterms:W3CDTF">2026-08-16T17:30:45Z</dcterms:modified>
  <dc:language>en-US</dc:language>
</cp:coreProperties>
</file>